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TART HERE" sheetId="1" state="visible" r:id="rId3"/>
    <sheet name="Debt Inputs" sheetId="2" state="visible" r:id="rId4"/>
    <sheet name="Results" sheetId="3" state="visible" r:id="rId5"/>
    <sheet name="Schedule" sheetId="4" state="visible" r:id="rId6"/>
    <sheet name="About Lorica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<sst xmlns="http://schemas.openxmlformats.org/spreadsheetml/2006/main" count="83" uniqueCount="79">
  <si>
    <t xml:space="preserve">LORICA — Debt Payoff Calculator</t>
  </si>
  <si>
    <t xml:space="preserve">WHAT THIS SPREADSHEET DOES</t>
  </si>
  <si>
    <t xml:space="preserve">  ▸  Enter your debts on the 'Debt Inputs' sheet — balance, interest rate, and minimum payment.</t>
  </si>
  <si>
    <t xml:space="preserve">  ▸  Set your monthly income and choose what % you'll dedicate to debt payoff.</t>
  </si>
  <si>
    <t xml:space="preserve">  ▸  The calculator runs both Avalanche (highest rate first) and Snowball (smallest balance first) strategies.</t>
  </si>
  <si>
    <t xml:space="preserve">  ▸  The 'Results' sheet shows your debt-free date, total interest cost, and month-by-month schedule.</t>
  </si>
  <si>
    <t xml:space="preserve">HOW TO USE IT</t>
  </si>
  <si>
    <t xml:space="preserve">  Step 1:  Go to 'Debt Inputs' and fill in your debts (up to 10).</t>
  </si>
  <si>
    <t xml:space="preserve">  Step 2:  Enter your monthly take-home income and contribution % in the green cells.</t>
  </si>
  <si>
    <t xml:space="preserve">  Step 3:  Go to 'Results' to see your payoff plan, timeline, and interest costs.</t>
  </si>
  <si>
    <t xml:space="preserve">COLOR GUIDE</t>
  </si>
  <si>
    <t xml:space="preserve">  Orange/amber cells  →  Input fields. Enter your data here.</t>
  </si>
  <si>
    <t xml:space="preserve">  Dark navy cells  →  Calculated results. Do not edit.</t>
  </si>
  <si>
    <t xml:space="preserve">This calculator is for educational purposes only and does not constitute financial advice. Results are estimates assuming fixed rates and consistent payments. Actual results may vary. trylorica.com  |  © 2026 Automate100, LLC d/b/a Lorica</t>
  </si>
  <si>
    <t xml:space="preserve">DEBT INPUTS</t>
  </si>
  <si>
    <t xml:space="preserve">INCOME &amp; BUDGET</t>
  </si>
  <si>
    <t xml:space="preserve">Monthly Post-Tax Income</t>
  </si>
  <si>
    <t xml:space="preserve">← Enter your take-home</t>
  </si>
  <si>
    <t xml:space="preserve">% of Income Toward Debt</t>
  </si>
  <si>
    <t xml:space="preserve">← Default 20% (adjust)</t>
  </si>
  <si>
    <t xml:space="preserve">Monthly $ Contribution</t>
  </si>
  <si>
    <t xml:space="preserve">Total Minimum Payments</t>
  </si>
  <si>
    <t xml:space="preserve">Extra Payment (above mins)</t>
  </si>
  <si>
    <t xml:space="preserve">← Applied to target debt</t>
  </si>
  <si>
    <t xml:space="preserve">PAYOFF STRATEGY</t>
  </si>
  <si>
    <t xml:space="preserve">Strategy</t>
  </si>
  <si>
    <t xml:space="preserve">Avalanche</t>
  </si>
  <si>
    <t xml:space="preserve">← Avalanche=most savings, Snowball=quick wins</t>
  </si>
  <si>
    <t xml:space="preserve">YOUR DEBTS  (up to 10)</t>
  </si>
  <si>
    <t xml:space="preserve">Debt Name</t>
  </si>
  <si>
    <t xml:space="preserve">Balance ($)</t>
  </si>
  <si>
    <t xml:space="preserve">APR (%)</t>
  </si>
  <si>
    <t xml:space="preserve">Min. Payment ($)</t>
  </si>
  <si>
    <t xml:space="preserve">Credit Card 1</t>
  </si>
  <si>
    <t xml:space="preserve">Credit Card 2</t>
  </si>
  <si>
    <t xml:space="preserve">Personal Loan</t>
  </si>
  <si>
    <t xml:space="preserve">TOTALS</t>
  </si>
  <si>
    <t xml:space="preserve">Tip: Orange cells are inputs — fill in all debts you want to pay off. Leave unused rows blank. The Results sheet recalculates automatically.</t>
  </si>
  <si>
    <t xml:space="preserve">RESULTS  —  Your Debt Payoff Plan</t>
  </si>
  <si>
    <t xml:space="preserve">SUMMARY</t>
  </si>
  <si>
    <t xml:space="preserve">Total Debt</t>
  </si>
  <si>
    <t xml:space="preserve">Monthly Payment</t>
  </si>
  <si>
    <t xml:space="preserve">Total Interest</t>
  </si>
  <si>
    <t xml:space="preserve">Months to Free</t>
  </si>
  <si>
    <t xml:space="preserve">Interest Saved*</t>
  </si>
  <si>
    <t xml:space="preserve">*Interest saved vs. paying minimums only</t>
  </si>
  <si>
    <t xml:space="preserve">PER-DEBT BREAKDOWN</t>
  </si>
  <si>
    <t xml:space="preserve">Original Balance</t>
  </si>
  <si>
    <t xml:space="preserve">Interest Cost</t>
  </si>
  <si>
    <t xml:space="preserve">Payoff Order</t>
  </si>
  <si>
    <t xml:space="preserve">Paid Off (Month #)</t>
  </si>
  <si>
    <t xml:space="preserve">MONTHLY SCHEDULE  (first 60 months)</t>
  </si>
  <si>
    <t xml:space="preserve">Month</t>
  </si>
  <si>
    <t xml:space="preserve">Date</t>
  </si>
  <si>
    <t xml:space="preserve">Total Balance</t>
  </si>
  <si>
    <t xml:space="preserve">Interest Paid (Month)</t>
  </si>
  <si>
    <t xml:space="preserve">Cumulative Interest</t>
  </si>
  <si>
    <t xml:space="preserve">See the 'Schedule' sheet for the full month-by-month payoff table.  Educational purposes only — not financial advice.  trylorica.com</t>
  </si>
  <si>
    <t xml:space="preserve">SCHEDULE  —  Month-by-Month Engine (do not edit)</t>
  </si>
  <si>
    <t xml:space="preserve">Month Interest</t>
  </si>
  <si>
    <t xml:space="preserve">Cumul. Interest</t>
  </si>
  <si>
    <t xml:space="preserve">Extra Applied</t>
  </si>
  <si>
    <t xml:space="preserve">Notes</t>
  </si>
  <si>
    <t xml:space="preserve">[Debt Interest]</t>
  </si>
  <si>
    <t xml:space="preserve">[Payoff Order]</t>
  </si>
  <si>
    <t xml:space="preserve">[Payoff Mo]</t>
  </si>
  <si>
    <t xml:space="preserve">⚠  This schedule is pre-calculated based on the sample debts. To recalculate with your own debts: use the free web calculator at trylorica.com/calculator — it updates live as you type and requires no macros.</t>
  </si>
  <si>
    <t xml:space="preserve">Lorica  —  Automated Debt Payoff for Real Life</t>
  </si>
  <si>
    <t xml:space="preserve">You just used the manual version. Lorica does all of this automatically.</t>
  </si>
  <si>
    <t xml:space="preserve">  ▸  Connects to your bank and credit cards via Plaid — no manual entry.</t>
  </si>
  <si>
    <t xml:space="preserve">  ▸  Builds your payoff plan (avalanche or snowball) around how you actually get paid.</t>
  </si>
  <si>
    <t xml:space="preserve">  ▸  Executes scheduled ACH payments to your creditors automatically.</t>
  </si>
  <si>
    <t xml:space="preserve">  ▸  Tracks your progress on a live dashboard every month.</t>
  </si>
  <si>
    <t xml:space="preserve">  ▸  Works with gig, hourly, or irregular income — not just salary earners.</t>
  </si>
  <si>
    <t xml:space="preserve">Launching soon.  Join the waitlist at  →  trylorica.com</t>
  </si>
  <si>
    <t xml:space="preserve">PRICING</t>
  </si>
  <si>
    <t xml:space="preserve">  Monthly plan:  $39/mo     Annual plan:  $31.20/mo (billed $374.40/yr — save 20%)</t>
  </si>
  <si>
    <t xml:space="preserve">  14-day free trial.  No credit card required to join the waitlist.</t>
  </si>
  <si>
    <t xml:space="preserve">© 2026 Automate100, LLC d/b/a Lorica  |  25248 Pacific Hwy S, Ste 101-2022, Kent, WA 98032  |  trylorica.com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</si>
</sst>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0.0%"/>
    <numFmt numFmtId="167" formatCode="\$#,##0.00"/>
    <numFmt numFmtId="168" formatCode="0.00%"/>
    <numFmt numFmtId="169" formatCode="0&quot; mo&quot;"/>
    <numFmt numFmtId="170" formatCode="General"/>
    <numFmt numFmtId="171" formatCode="mmm\-yyyy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5F2EC"/>
      <name val="Arial"/>
      <family val="0"/>
      <charset val="1"/>
    </font>
    <font>
      <b val="true"/>
      <sz val="9"/>
      <color rgb="FFD4580A"/>
      <name val="Arial"/>
      <family val="0"/>
      <charset val="1"/>
    </font>
    <font>
      <sz val="10"/>
      <color rgb="FF0A0A0F"/>
      <name val="Arial"/>
      <family val="0"/>
      <charset val="1"/>
    </font>
    <font>
      <i val="true"/>
      <sz val="8"/>
      <color rgb="FF9A9490"/>
      <name val="Arial"/>
      <family val="0"/>
      <charset val="1"/>
    </font>
    <font>
      <b val="true"/>
      <sz val="18"/>
      <color rgb="FFF5F2EC"/>
      <name val="Arial"/>
      <family val="0"/>
      <charset val="1"/>
    </font>
    <font>
      <b val="true"/>
      <sz val="11"/>
      <color rgb="FF12121F"/>
      <name val="Arial"/>
      <family val="0"/>
      <charset val="1"/>
    </font>
    <font>
      <b val="true"/>
      <sz val="12"/>
      <color rgb="FFD4580A"/>
      <name val="Arial"/>
      <family val="0"/>
      <charset val="1"/>
    </font>
    <font>
      <i val="true"/>
      <sz val="9"/>
      <color rgb="FF9A9490"/>
      <name val="Arial"/>
      <family val="0"/>
      <charset val="1"/>
    </font>
    <font>
      <sz val="10"/>
      <color rgb="FF9A9490"/>
      <name val="Arial"/>
      <family val="0"/>
      <charset val="1"/>
    </font>
    <font>
      <b val="true"/>
      <sz val="11"/>
      <color rgb="FF27AE60"/>
      <name val="Arial"/>
      <family val="0"/>
      <charset val="1"/>
    </font>
    <font>
      <b val="true"/>
      <sz val="11"/>
      <color rgb="FFD4580A"/>
      <name val="Arial"/>
      <family val="0"/>
      <charset val="1"/>
    </font>
    <font>
      <b val="true"/>
      <sz val="10"/>
      <color rgb="FFF5F2EC"/>
      <name val="Arial"/>
      <family val="0"/>
      <charset val="1"/>
    </font>
    <font>
      <b val="true"/>
      <sz val="10"/>
      <color rgb="FF12121F"/>
      <name val="Arial"/>
      <family val="0"/>
      <charset val="1"/>
    </font>
    <font>
      <sz val="10"/>
      <color rgb="FF12121F"/>
      <name val="Arial"/>
      <family val="0"/>
      <charset val="1"/>
    </font>
    <font>
      <b val="true"/>
      <sz val="10"/>
      <color rgb="FFF06A10"/>
      <name val="Arial"/>
      <family val="0"/>
      <charset val="1"/>
    </font>
    <font>
      <b val="true"/>
      <sz val="9"/>
      <color rgb="FFF5F2EC"/>
      <name val="Arial"/>
      <family val="0"/>
      <charset val="1"/>
    </font>
    <font>
      <b val="true"/>
      <sz val="16"/>
      <color rgb="FFF5F2EC"/>
      <name val="Arial"/>
      <family val="0"/>
      <charset val="1"/>
    </font>
    <font>
      <b val="true"/>
      <sz val="16"/>
      <color rgb="FFF06A10"/>
      <name val="Arial"/>
      <family val="0"/>
      <charset val="1"/>
    </font>
    <font>
      <sz val="10"/>
      <color rgb="FFC0392B"/>
      <name val="Arial"/>
      <family val="0"/>
      <charset val="1"/>
    </font>
    <font>
      <sz val="10"/>
      <color rgb="FF27AE60"/>
      <name val="Arial"/>
      <family val="0"/>
      <charset val="1"/>
    </font>
    <font>
      <sz val="9"/>
      <color rgb="FF12121F"/>
      <name val="Arial"/>
      <family val="0"/>
      <charset val="1"/>
    </font>
    <font>
      <sz val="9"/>
      <color rgb="FFC0392B"/>
      <name val="Arial"/>
      <family val="0"/>
      <charset val="1"/>
    </font>
    <font>
      <b val="true"/>
      <sz val="14"/>
      <color rgb="FFF5F2EC"/>
      <name val="Arial"/>
      <family val="0"/>
      <charset val="1"/>
    </font>
    <font>
      <sz val="8"/>
      <color rgb="FF9A9490"/>
      <name val="Arial"/>
      <family val="0"/>
      <charset val="1"/>
    </font>
    <font>
      <sz val="9"/>
      <color rgb="FF27AE60"/>
      <name val="Arial"/>
      <family val="0"/>
      <charset val="1"/>
    </font>
    <font>
      <i val="true"/>
      <sz val="9"/>
      <color rgb="FFD4580A"/>
      <name val="Arial"/>
      <family val="0"/>
      <charset val="1"/>
    </font>
    <font>
      <b val="true"/>
      <sz val="20"/>
      <color rgb="FFF5F2EC"/>
      <name val="Arial"/>
      <family val="0"/>
      <charset val="1"/>
    </font>
    <font>
      <b val="true"/>
      <sz val="13"/>
      <color rgb="FF12121F"/>
      <name val="Arial"/>
      <family val="0"/>
      <charset val="1"/>
    </font>
    <font>
      <b val="true"/>
      <sz val="14"/>
      <color rgb="FFD4580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C1C30"/>
        <bgColor rgb="FF12121F"/>
      </patternFill>
    </fill>
    <fill>
      <patternFill patternType="solid">
        <fgColor rgb="FFD4580A"/>
        <bgColor rgb="FFF06A10"/>
      </patternFill>
    </fill>
    <fill>
      <patternFill patternType="solid">
        <fgColor rgb="FFFFF8F2"/>
        <bgColor rgb="FFFEF4EC"/>
      </patternFill>
    </fill>
    <fill>
      <patternFill patternType="solid">
        <fgColor rgb="FFF8F6F2"/>
        <bgColor rgb="FFF5F2EC"/>
      </patternFill>
    </fill>
    <fill>
      <patternFill patternType="solid">
        <fgColor rgb="FFFEF4EC"/>
        <bgColor rgb="FFFFF8F2"/>
      </patternFill>
    </fill>
    <fill>
      <patternFill patternType="solid">
        <fgColor rgb="FFFFFFFF"/>
        <bgColor rgb="FFFFF8F2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4580A"/>
      </bottom>
      <diagonal/>
    </border>
    <border diagonalUp="false" diagonalDown="false">
      <left style="thin">
        <color rgb="FFF06A10"/>
      </left>
      <right style="thin">
        <color rgb="FFF06A10"/>
      </right>
      <top style="thin">
        <color rgb="FFF06A10"/>
      </top>
      <bottom style="thin">
        <color rgb="FFF06A10"/>
      </bottom>
      <diagonal/>
    </border>
    <border diagonalUp="false" diagonalDown="false">
      <left style="thin">
        <color rgb="FFE0DDD8"/>
      </left>
      <right style="thin">
        <color rgb="FFE0DDD8"/>
      </right>
      <top style="thin">
        <color rgb="FFE0DDD8"/>
      </top>
      <bottom style="thin">
        <color rgb="FFE0DDD8"/>
      </bottom>
      <diagonal/>
    </border>
    <border diagonalUp="false" diagonalDown="false">
      <left style="thin">
        <color rgb="FF12121F"/>
      </left>
      <right style="thin">
        <color rgb="FF12121F"/>
      </right>
      <top style="thin">
        <color rgb="FF12121F"/>
      </top>
      <bottom style="thin">
        <color rgb="FF12121F"/>
      </bottom>
      <diagonal/>
    </border>
    <border diagonalUp="false" diagonalDown="false">
      <left style="thin">
        <color rgb="FFD4580A"/>
      </left>
      <right style="thin">
        <color rgb="FFD4580A"/>
      </right>
      <top style="thin">
        <color rgb="FFD4580A"/>
      </top>
      <bottom style="thin">
        <color rgb="FFD4580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A0A0F"/>
      <rgbColor rgb="FF808000"/>
      <rgbColor rgb="FF800080"/>
      <rgbColor rgb="FF008080"/>
      <rgbColor rgb="FFC0C0C0"/>
      <rgbColor rgb="FF808080"/>
      <rgbColor rgb="FF9999FF"/>
      <rgbColor rgb="FFD4580A"/>
      <rgbColor rgb="FFFEF4EC"/>
      <rgbColor rgb="FFF5F2EC"/>
      <rgbColor rgb="FF660066"/>
      <rgbColor rgb="FFFF8080"/>
      <rgbColor rgb="FF0066CC"/>
      <rgbColor rgb="FFE0DD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6F2"/>
      <rgbColor rgb="FFCCFFCC"/>
      <rgbColor rgb="FFFFF8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6A10"/>
      <rgbColor rgb="FF666699"/>
      <rgbColor rgb="FF9A9490"/>
      <rgbColor rgb="FF003366"/>
      <rgbColor rgb="FF27AE60"/>
      <rgbColor rgb="FF12121F"/>
      <rgbColor rgb="FF333300"/>
      <rgbColor rgb="FFC0392B"/>
      <rgbColor rgb="FF993366"/>
      <rgbColor rgb="FF333399"/>
      <rgbColor rgb="FF1C1C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580A"/>
    <pageSetUpPr fitToPage="false"/>
  </sheetPr>
  <dimension ref="A1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12" hidden="false" customHeight="true" outlineLevel="0" collapsed="false"/>
    <row r="2" customFormat="false" ht="51.75" hidden="false" customHeight="true" outlineLevel="0" collapsed="false">
      <c r="A2" s="1"/>
      <c r="B2" s="2" t="s">
        <v>0</v>
      </c>
      <c r="C2" s="2"/>
      <c r="D2" s="2"/>
      <c r="E2" s="1"/>
    </row>
    <row r="3" customFormat="false" ht="7.5" hidden="false" customHeight="true" outlineLevel="0" collapsed="false">
      <c r="A3" s="3"/>
      <c r="B3" s="3"/>
      <c r="C3" s="3"/>
      <c r="D3" s="3"/>
      <c r="E3" s="3"/>
    </row>
    <row r="4" customFormat="false" ht="31.5" hidden="false" customHeight="true" outlineLevel="0" collapsed="false">
      <c r="B4" s="4" t="s">
        <v>1</v>
      </c>
    </row>
    <row r="5" customFormat="false" ht="27.75" hidden="false" customHeight="true" outlineLevel="0" collapsed="false">
      <c r="B5" s="5" t="s">
        <v>2</v>
      </c>
    </row>
    <row r="6" customFormat="false" ht="27.75" hidden="false" customHeight="true" outlineLevel="0" collapsed="false">
      <c r="B6" s="5" t="s">
        <v>3</v>
      </c>
    </row>
    <row r="7" customFormat="false" ht="27.75" hidden="false" customHeight="true" outlineLevel="0" collapsed="false">
      <c r="B7" s="5" t="s">
        <v>4</v>
      </c>
    </row>
    <row r="8" customFormat="false" ht="27.75" hidden="false" customHeight="true" outlineLevel="0" collapsed="false">
      <c r="B8" s="5" t="s">
        <v>5</v>
      </c>
    </row>
    <row r="9" customFormat="false" ht="7.5" hidden="false" customHeight="true" outlineLevel="0" collapsed="false"/>
    <row r="10" customFormat="false" ht="27.75" hidden="false" customHeight="true" outlineLevel="0" collapsed="false">
      <c r="B10" s="4" t="s">
        <v>6</v>
      </c>
    </row>
    <row r="11" customFormat="false" ht="27.75" hidden="false" customHeight="true" outlineLevel="0" collapsed="false">
      <c r="B11" s="5" t="s">
        <v>7</v>
      </c>
    </row>
    <row r="12" customFormat="false" ht="27.75" hidden="false" customHeight="true" outlineLevel="0" collapsed="false">
      <c r="B12" s="5" t="s">
        <v>8</v>
      </c>
    </row>
    <row r="13" customFormat="false" ht="27.75" hidden="false" customHeight="true" outlineLevel="0" collapsed="false">
      <c r="B13" s="5" t="s">
        <v>9</v>
      </c>
    </row>
    <row r="14" customFormat="false" ht="7.5" hidden="false" customHeight="true" outlineLevel="0" collapsed="false"/>
    <row r="15" customFormat="false" ht="27.75" hidden="false" customHeight="true" outlineLevel="0" collapsed="false">
      <c r="B15" s="4" t="s">
        <v>10</v>
      </c>
    </row>
    <row r="16" customFormat="false" ht="27.75" hidden="false" customHeight="true" outlineLevel="0" collapsed="false">
      <c r="B16" s="6" t="s">
        <v>11</v>
      </c>
      <c r="C16" s="7"/>
    </row>
    <row r="17" customFormat="false" ht="27.75" hidden="false" customHeight="true" outlineLevel="0" collapsed="false">
      <c r="B17" s="6" t="s">
        <v>12</v>
      </c>
      <c r="C17" s="1"/>
    </row>
    <row r="18" customFormat="false" ht="7.5" hidden="false" customHeight="true" outlineLevel="0" collapsed="false"/>
    <row r="19" customFormat="false" ht="39.75" hidden="false" customHeight="true" outlineLevel="0" collapsed="false">
      <c r="B19" s="8" t="s">
        <v>13</v>
      </c>
      <c r="C19" s="8"/>
      <c r="D19" s="8"/>
    </row>
    <row r="20" customFormat="false" ht="7.5" hidden="false" customHeight="true" outlineLevel="0" collapsed="false"/>
    <row r="21" customFormat="false" ht="21.75" hidden="false" customHeight="true" outlineLevel="0" collapsed="false"/>
    <row r="22" customFormat="false" ht="21.75" hidden="false" customHeight="true" outlineLevel="0" collapsed="false"/>
  </sheetData>
  <mergeCells count="2">
    <mergeCell ref="B2:D2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6A10"/>
    <pageSetUpPr fitToPage="false"/>
  </sheetPr>
  <dimension ref="A1:F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3"/>
  </cols>
  <sheetData>
    <row r="1" customFormat="false" ht="12" hidden="false" customHeight="true" outlineLevel="0" collapsed="false"/>
    <row r="2" customFormat="false" ht="48" hidden="false" customHeight="true" outlineLevel="0" collapsed="false">
      <c r="A2" s="1"/>
      <c r="B2" s="9" t="s">
        <v>14</v>
      </c>
      <c r="C2" s="9"/>
      <c r="D2" s="9"/>
      <c r="E2" s="9"/>
      <c r="F2" s="1"/>
    </row>
    <row r="3" customFormat="false" ht="7.5" hidden="false" customHeight="true" outlineLevel="0" collapsed="false">
      <c r="A3" s="10"/>
      <c r="B3" s="10"/>
      <c r="C3" s="10"/>
      <c r="D3" s="10"/>
      <c r="E3" s="10"/>
      <c r="F3" s="10"/>
    </row>
    <row r="4" customFormat="false" ht="21.75" hidden="false" customHeight="true" outlineLevel="0" collapsed="false">
      <c r="B4" s="4" t="s">
        <v>15</v>
      </c>
    </row>
    <row r="5" customFormat="false" ht="36" hidden="false" customHeight="true" outlineLevel="0" collapsed="false">
      <c r="B5" s="11" t="s">
        <v>16</v>
      </c>
      <c r="C5" s="12" t="n">
        <v>4200</v>
      </c>
      <c r="D5" s="13" t="s">
        <v>17</v>
      </c>
    </row>
    <row r="6" customFormat="false" ht="36" hidden="false" customHeight="true" outlineLevel="0" collapsed="false">
      <c r="B6" s="11" t="s">
        <v>18</v>
      </c>
      <c r="C6" s="14" t="n">
        <v>0.2</v>
      </c>
      <c r="D6" s="13" t="s">
        <v>19</v>
      </c>
    </row>
    <row r="7" customFormat="false" ht="24" hidden="false" customHeight="true" outlineLevel="0" collapsed="false">
      <c r="B7" s="15" t="s">
        <v>20</v>
      </c>
      <c r="C7" s="16" t="n">
        <f aca="false">C5*C6</f>
        <v>840</v>
      </c>
    </row>
    <row r="8" customFormat="false" ht="24" hidden="false" customHeight="true" outlineLevel="0" collapsed="false">
      <c r="B8" s="15" t="s">
        <v>21</v>
      </c>
      <c r="C8" s="16" t="n">
        <f aca="false">IFERROR(SUM(E14:E23),0)</f>
        <v>355</v>
      </c>
    </row>
    <row r="9" customFormat="false" ht="24" hidden="false" customHeight="true" outlineLevel="0" collapsed="false">
      <c r="B9" s="15" t="s">
        <v>22</v>
      </c>
      <c r="C9" s="17" t="n">
        <f aca="false">MAX(0,C7-C8)</f>
        <v>485</v>
      </c>
      <c r="D9" s="13" t="s">
        <v>23</v>
      </c>
    </row>
    <row r="10" customFormat="false" ht="7.5" hidden="false" customHeight="true" outlineLevel="0" collapsed="false"/>
    <row r="11" customFormat="false" ht="24" hidden="false" customHeight="true" outlineLevel="0" collapsed="false">
      <c r="B11" s="4" t="s">
        <v>24</v>
      </c>
    </row>
    <row r="12" customFormat="false" ht="24" hidden="false" customHeight="true" outlineLevel="0" collapsed="false">
      <c r="B12" s="11" t="s">
        <v>25</v>
      </c>
      <c r="C12" s="18" t="s">
        <v>26</v>
      </c>
      <c r="D12" s="13" t="s">
        <v>27</v>
      </c>
    </row>
    <row r="13" customFormat="false" ht="15.75" hidden="false" customHeight="true" outlineLevel="0" collapsed="false">
      <c r="B13" s="4" t="s">
        <v>28</v>
      </c>
    </row>
    <row r="14" customFormat="false" ht="21.75" hidden="false" customHeight="true" outlineLevel="0" collapsed="false">
      <c r="B14" s="19" t="s">
        <v>29</v>
      </c>
      <c r="C14" s="19" t="s">
        <v>30</v>
      </c>
      <c r="D14" s="19" t="s">
        <v>31</v>
      </c>
      <c r="E14" s="19" t="s">
        <v>32</v>
      </c>
    </row>
    <row r="15" customFormat="false" ht="24" hidden="false" customHeight="true" outlineLevel="0" collapsed="false">
      <c r="B15" s="20" t="s">
        <v>33</v>
      </c>
      <c r="C15" s="21" t="n">
        <v>4800</v>
      </c>
      <c r="D15" s="22" t="n">
        <v>0.2299</v>
      </c>
      <c r="E15" s="21" t="n">
        <v>120</v>
      </c>
    </row>
    <row r="16" customFormat="false" ht="24" hidden="false" customHeight="true" outlineLevel="0" collapsed="false">
      <c r="B16" s="20" t="s">
        <v>34</v>
      </c>
      <c r="C16" s="21" t="n">
        <v>2200</v>
      </c>
      <c r="D16" s="22" t="n">
        <v>0.1899</v>
      </c>
      <c r="E16" s="21" t="n">
        <v>55</v>
      </c>
    </row>
    <row r="17" customFormat="false" ht="24" hidden="false" customHeight="true" outlineLevel="0" collapsed="false">
      <c r="B17" s="20" t="s">
        <v>35</v>
      </c>
      <c r="C17" s="21" t="n">
        <v>7500</v>
      </c>
      <c r="D17" s="22" t="n">
        <v>0.115</v>
      </c>
      <c r="E17" s="21" t="n">
        <v>180</v>
      </c>
    </row>
    <row r="18" customFormat="false" ht="24" hidden="false" customHeight="true" outlineLevel="0" collapsed="false">
      <c r="B18" s="23"/>
      <c r="C18" s="24"/>
      <c r="D18" s="25"/>
      <c r="E18" s="24"/>
    </row>
    <row r="19" customFormat="false" ht="24" hidden="false" customHeight="true" outlineLevel="0" collapsed="false">
      <c r="B19" s="23"/>
      <c r="C19" s="24"/>
      <c r="D19" s="25"/>
      <c r="E19" s="24"/>
    </row>
    <row r="20" customFormat="false" ht="24" hidden="false" customHeight="true" outlineLevel="0" collapsed="false">
      <c r="B20" s="23"/>
      <c r="C20" s="24"/>
      <c r="D20" s="25"/>
      <c r="E20" s="24"/>
    </row>
    <row r="21" customFormat="false" ht="24" hidden="false" customHeight="true" outlineLevel="0" collapsed="false">
      <c r="B21" s="23"/>
      <c r="C21" s="24"/>
      <c r="D21" s="25"/>
      <c r="E21" s="24"/>
    </row>
    <row r="22" customFormat="false" ht="24" hidden="false" customHeight="true" outlineLevel="0" collapsed="false">
      <c r="B22" s="23"/>
      <c r="C22" s="24"/>
      <c r="D22" s="25"/>
      <c r="E22" s="24"/>
    </row>
    <row r="23" customFormat="false" ht="24" hidden="false" customHeight="true" outlineLevel="0" collapsed="false">
      <c r="B23" s="23"/>
      <c r="C23" s="24"/>
      <c r="D23" s="25"/>
      <c r="E23" s="24"/>
    </row>
    <row r="24" customFormat="false" ht="24" hidden="false" customHeight="true" outlineLevel="0" collapsed="false">
      <c r="B24" s="23"/>
      <c r="C24" s="24"/>
      <c r="D24" s="25"/>
      <c r="E24" s="24"/>
    </row>
    <row r="25" customFormat="false" ht="24" hidden="false" customHeight="true" outlineLevel="0" collapsed="false">
      <c r="B25" s="26" t="s">
        <v>36</v>
      </c>
      <c r="C25" s="27" t="n">
        <f aca="false">IFERROR(SUM(C15:C24),0)</f>
        <v>14500</v>
      </c>
      <c r="D25" s="28"/>
      <c r="E25" s="27" t="n">
        <f aca="false">IFERROR(SUM(E15:E24),0)</f>
        <v>355</v>
      </c>
    </row>
    <row r="26" customFormat="false" ht="24" hidden="false" customHeight="true" outlineLevel="0" collapsed="false"/>
    <row r="27" customFormat="false" ht="7.5" hidden="false" customHeight="true" outlineLevel="0" collapsed="false"/>
    <row r="28" customFormat="false" ht="30" hidden="false" customHeight="true" outlineLevel="0" collapsed="false">
      <c r="B28" s="29" t="s">
        <v>37</v>
      </c>
      <c r="C28" s="29"/>
      <c r="D28" s="29"/>
      <c r="E28" s="29"/>
    </row>
    <row r="29" customFormat="false" ht="24" hidden="false" customHeight="true" outlineLevel="0" collapsed="false"/>
    <row r="30" customFormat="false" ht="24" hidden="false" customHeight="true" outlineLevel="0" collapsed="false"/>
    <row r="31" customFormat="false" ht="24" hidden="false" customHeight="true" outlineLevel="0" collapsed="false"/>
    <row r="32" customFormat="false" ht="24" hidden="false" customHeight="true" outlineLevel="0" collapsed="false"/>
    <row r="33" customFormat="false" ht="24" hidden="false" customHeight="true" outlineLevel="0" collapsed="false"/>
    <row r="34" customFormat="false" ht="24" hidden="false" customHeight="true" outlineLevel="0" collapsed="false"/>
    <row r="35" customFormat="false" ht="24" hidden="false" customHeight="true" outlineLevel="0" collapsed="false"/>
    <row r="36" customFormat="false" ht="24" hidden="false" customHeight="true" outlineLevel="0" collapsed="false"/>
    <row r="37" customFormat="false" ht="7.5" hidden="false" customHeight="true" outlineLevel="0" collapsed="false"/>
    <row r="38" customFormat="false" ht="27.75" hidden="false" customHeight="true" outlineLevel="0" collapsed="false"/>
    <row r="39" customFormat="false" ht="27.75" hidden="false" customHeight="true" outlineLevel="0" collapsed="false"/>
    <row r="40" customFormat="false" ht="27.75" hidden="false" customHeight="true" outlineLevel="0" collapsed="false"/>
    <row r="41" customFormat="false" ht="27.75" hidden="false" customHeight="true" outlineLevel="0" collapsed="false"/>
    <row r="42" customFormat="false" ht="27.75" hidden="false" customHeight="true" outlineLevel="0" collapsed="false"/>
    <row r="43" customFormat="false" ht="27.75" hidden="false" customHeight="true" outlineLevel="0" collapsed="false"/>
    <row r="44" customFormat="false" ht="27.75" hidden="false" customHeight="true" outlineLevel="0" collapsed="false"/>
    <row r="45" customFormat="false" ht="27.75" hidden="false" customHeight="true" outlineLevel="0" collapsed="false"/>
    <row r="46" customFormat="false" ht="27.75" hidden="false" customHeight="true" outlineLevel="0" collapsed="false"/>
    <row r="47" customFormat="false" ht="27.75" hidden="false" customHeight="true" outlineLevel="0" collapsed="false"/>
    <row r="48" customFormat="false" ht="27.75" hidden="false" customHeight="true" outlineLevel="0" collapsed="false"/>
    <row r="49" customFormat="false" ht="27.75" hidden="false" customHeight="true" outlineLevel="0" collapsed="false"/>
  </sheetData>
  <mergeCells count="2">
    <mergeCell ref="B2:E2"/>
    <mergeCell ref="B28:E28"/>
  </mergeCells>
  <dataValidations count="1">
    <dataValidation allowBlank="false" errorStyle="stop" operator="between" prompt="Choose Avalanche (saves the most money) or Snowball (quickest wins)" promptTitle="Select Strategy" showDropDown="false" showErrorMessage="false" showInputMessage="false" sqref="C12" type="list">
      <formula1>"Avalanche,Snowball"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2:G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6" min="3" style="0" width="18"/>
    <col collapsed="false" customWidth="true" hidden="false" outlineLevel="0" max="7" min="7" style="0" width="3"/>
  </cols>
  <sheetData>
    <row r="2" customFormat="false" ht="48" hidden="false" customHeight="true" outlineLevel="0" collapsed="false">
      <c r="A2" s="1"/>
      <c r="B2" s="9" t="s">
        <v>38</v>
      </c>
      <c r="C2" s="9"/>
      <c r="D2" s="9"/>
      <c r="E2" s="9"/>
      <c r="F2" s="9"/>
      <c r="G2" s="1"/>
    </row>
    <row r="3" customFormat="false" ht="6" hidden="false" customHeight="true" outlineLevel="0" collapsed="false">
      <c r="A3" s="10"/>
      <c r="B3" s="10"/>
      <c r="C3" s="10"/>
      <c r="D3" s="10"/>
      <c r="E3" s="10"/>
      <c r="F3" s="10"/>
      <c r="G3" s="10"/>
    </row>
    <row r="4" customFormat="false" ht="21.75" hidden="false" customHeight="true" outlineLevel="0" collapsed="false">
      <c r="B4" s="30" t="str">
        <f aca="false">IF('Debt Inputs'!C12="Avalanche","Showing: AVALANCHE strategy  (highest rate first — saves most money)","Showing: SNOWBALL strategy  (smallest balance first — quickest wins)")</f>
        <v>Showing: AVALANCHE strategy  (highest rate first — saves most money)</v>
      </c>
      <c r="C4" s="30"/>
      <c r="D4" s="30"/>
      <c r="E4" s="30"/>
      <c r="F4" s="30"/>
    </row>
    <row r="5" customFormat="false" ht="9.75" hidden="false" customHeight="true" outlineLevel="0" collapsed="false"/>
    <row r="6" customFormat="false" ht="19.5" hidden="false" customHeight="true" outlineLevel="0" collapsed="false">
      <c r="B6" s="4" t="s">
        <v>39</v>
      </c>
    </row>
    <row r="7" customFormat="false" ht="21.75" hidden="false" customHeight="true" outlineLevel="0" collapsed="false">
      <c r="B7" s="31" t="s">
        <v>40</v>
      </c>
      <c r="C7" s="31" t="s">
        <v>41</v>
      </c>
      <c r="D7" s="31" t="s">
        <v>42</v>
      </c>
      <c r="E7" s="31" t="s">
        <v>43</v>
      </c>
      <c r="F7" s="31" t="s">
        <v>44</v>
      </c>
    </row>
    <row r="8" customFormat="false" ht="48" hidden="false" customHeight="true" outlineLevel="0" collapsed="false">
      <c r="B8" s="32" t="n">
        <f aca="false">'Debt Inputs'!C25</f>
        <v>14500</v>
      </c>
      <c r="C8" s="32" t="n">
        <f aca="false">'Debt Inputs'!C7</f>
        <v>840</v>
      </c>
      <c r="D8" s="32" t="n">
        <f aca="false">IFERROR(Schedule!C4,0)</f>
        <v>1995.07</v>
      </c>
      <c r="E8" s="33" t="n">
        <f aca="false">IFERROR(Schedule!B4,0)</f>
        <v>0</v>
      </c>
      <c r="F8" s="34" t="n">
        <f aca="false">IFERROR(Schedule!D4,0)</f>
        <v>5828.85</v>
      </c>
    </row>
    <row r="9" customFormat="false" ht="7.5" hidden="false" customHeight="true" outlineLevel="0" collapsed="false">
      <c r="B9" s="35" t="s">
        <v>45</v>
      </c>
      <c r="C9" s="35"/>
      <c r="D9" s="35"/>
      <c r="E9" s="35"/>
      <c r="F9" s="35"/>
    </row>
    <row r="10" customFormat="false" ht="13.5" hidden="false" customHeight="true" outlineLevel="0" collapsed="false"/>
    <row r="11" customFormat="false" ht="19.5" hidden="false" customHeight="true" outlineLevel="0" collapsed="false">
      <c r="B11" s="4" t="s">
        <v>46</v>
      </c>
    </row>
    <row r="12" customFormat="false" ht="21.75" hidden="false" customHeight="true" outlineLevel="0" collapsed="false">
      <c r="B12" s="31" t="s">
        <v>29</v>
      </c>
      <c r="C12" s="31" t="s">
        <v>47</v>
      </c>
      <c r="D12" s="31" t="s">
        <v>48</v>
      </c>
      <c r="E12" s="31" t="s">
        <v>49</v>
      </c>
      <c r="F12" s="31" t="s">
        <v>50</v>
      </c>
    </row>
    <row r="13" customFormat="false" ht="21.75" hidden="false" customHeight="true" outlineLevel="0" collapsed="false">
      <c r="B13" s="36" t="str">
        <f aca="false">'Debt Inputs'!B15</f>
        <v>Credit Card 1</v>
      </c>
      <c r="C13" s="37" t="n">
        <f aca="false">IFERROR(IF('Debt Inputs'!B15&lt;&gt;"", 'Debt Inputs'!C15, ""), "")</f>
        <v>4800</v>
      </c>
      <c r="D13" s="38" t="n">
        <f aca="false">IFERROR(Schedule!H7,"")</f>
        <v>457.52</v>
      </c>
      <c r="E13" s="39" t="n">
        <f aca="false">IFERROR(Schedule!I7,"")</f>
        <v>1</v>
      </c>
      <c r="F13" s="40" t="str">
        <f aca="false">IFERROR(IF(Schedule!J7&gt;0,"Month "&amp;Schedule!J7,""),"")</f>
        <v>Month 9</v>
      </c>
    </row>
    <row r="14" customFormat="false" ht="21.75" hidden="false" customHeight="true" outlineLevel="0" collapsed="false">
      <c r="B14" s="41" t="str">
        <f aca="false">'Debt Inputs'!B16</f>
        <v>Credit Card 2</v>
      </c>
      <c r="C14" s="42" t="n">
        <f aca="false">IFERROR(IF('Debt Inputs'!B16&lt;&gt;"", 'Debt Inputs'!C16, ""), "")</f>
        <v>2200</v>
      </c>
      <c r="D14" s="43" t="n">
        <f aca="false">IFERROR(Schedule!H8,"")</f>
        <v>379.64</v>
      </c>
      <c r="E14" s="44" t="n">
        <f aca="false">IFERROR(Schedule!I8,"")</f>
        <v>2</v>
      </c>
      <c r="F14" s="45" t="str">
        <f aca="false">IFERROR(IF(Schedule!J8&gt;0,"Month "&amp;Schedule!J8,""),"")</f>
        <v>Month 13</v>
      </c>
    </row>
    <row r="15" customFormat="false" ht="21.75" hidden="false" customHeight="true" outlineLevel="0" collapsed="false">
      <c r="B15" s="36" t="str">
        <f aca="false">'Debt Inputs'!B17</f>
        <v>Personal Loan</v>
      </c>
      <c r="C15" s="37" t="n">
        <f aca="false">IFERROR(IF('Debt Inputs'!B17&lt;&gt;"", 'Debt Inputs'!C17, ""), "")</f>
        <v>7500</v>
      </c>
      <c r="D15" s="38" t="n">
        <f aca="false">IFERROR(Schedule!H9,"")</f>
        <v>1157.91</v>
      </c>
      <c r="E15" s="39" t="n">
        <f aca="false">IFERROR(Schedule!I9,"")</f>
        <v>3</v>
      </c>
      <c r="F15" s="40" t="str">
        <f aca="false">IFERROR(IF(Schedule!J9&gt;0,"Month "&amp;Schedule!J9,""),"")</f>
        <v>Month 23</v>
      </c>
    </row>
    <row r="16" customFormat="false" ht="21.75" hidden="false" customHeight="true" outlineLevel="0" collapsed="false">
      <c r="B16" s="41" t="n">
        <f aca="false">'Debt Inputs'!B18</f>
        <v>0</v>
      </c>
      <c r="C16" s="42" t="str">
        <f aca="false">IFERROR(IF('Debt Inputs'!B18&lt;&gt;"", 'Debt Inputs'!C18, ""), "")</f>
        <v/>
      </c>
      <c r="D16" s="43" t="n">
        <f aca="false">IFERROR(Schedule!H10,"")</f>
        <v>0</v>
      </c>
      <c r="E16" s="44" t="n">
        <f aca="false">IFERROR(Schedule!I10,"")</f>
        <v>0</v>
      </c>
      <c r="F16" s="45" t="str">
        <f aca="false">IFERROR(IF(Schedule!J10&gt;0,"Month "&amp;Schedule!J10,""),"")</f>
        <v/>
      </c>
    </row>
    <row r="17" customFormat="false" ht="21.75" hidden="false" customHeight="true" outlineLevel="0" collapsed="false">
      <c r="B17" s="36" t="n">
        <f aca="false">'Debt Inputs'!B19</f>
        <v>0</v>
      </c>
      <c r="C17" s="37" t="str">
        <f aca="false">IFERROR(IF('Debt Inputs'!B19&lt;&gt;"", 'Debt Inputs'!C19, ""), "")</f>
        <v/>
      </c>
      <c r="D17" s="38" t="n">
        <f aca="false">IFERROR(Schedule!H11,"")</f>
        <v>0</v>
      </c>
      <c r="E17" s="39" t="n">
        <f aca="false">IFERROR(Schedule!I11,"")</f>
        <v>0</v>
      </c>
      <c r="F17" s="40" t="str">
        <f aca="false">IFERROR(IF(Schedule!J11&gt;0,"Month "&amp;Schedule!J11,""),"")</f>
        <v/>
      </c>
    </row>
    <row r="18" customFormat="false" ht="21.75" hidden="false" customHeight="true" outlineLevel="0" collapsed="false">
      <c r="B18" s="41" t="n">
        <f aca="false">'Debt Inputs'!B20</f>
        <v>0</v>
      </c>
      <c r="C18" s="42" t="str">
        <f aca="false">IFERROR(IF('Debt Inputs'!B20&lt;&gt;"", 'Debt Inputs'!C20, ""), "")</f>
        <v/>
      </c>
      <c r="D18" s="43" t="n">
        <f aca="false">IFERROR(Schedule!H12,"")</f>
        <v>0</v>
      </c>
      <c r="E18" s="44" t="n">
        <f aca="false">IFERROR(Schedule!I12,"")</f>
        <v>0</v>
      </c>
      <c r="F18" s="45" t="str">
        <f aca="false">IFERROR(IF(Schedule!J12&gt;0,"Month "&amp;Schedule!J12,""),"")</f>
        <v/>
      </c>
    </row>
    <row r="19" customFormat="false" ht="21.75" hidden="false" customHeight="true" outlineLevel="0" collapsed="false">
      <c r="B19" s="36" t="n">
        <f aca="false">'Debt Inputs'!B21</f>
        <v>0</v>
      </c>
      <c r="C19" s="37" t="str">
        <f aca="false">IFERROR(IF('Debt Inputs'!B21&lt;&gt;"", 'Debt Inputs'!C21, ""), "")</f>
        <v/>
      </c>
      <c r="D19" s="38" t="n">
        <f aca="false">IFERROR(Schedule!H13,"")</f>
        <v>0</v>
      </c>
      <c r="E19" s="39" t="n">
        <f aca="false">IFERROR(Schedule!I13,"")</f>
        <v>0</v>
      </c>
      <c r="F19" s="40" t="str">
        <f aca="false">IFERROR(IF(Schedule!J13&gt;0,"Month "&amp;Schedule!J13,""),"")</f>
        <v/>
      </c>
    </row>
    <row r="20" customFormat="false" ht="21.75" hidden="false" customHeight="true" outlineLevel="0" collapsed="false">
      <c r="B20" s="41" t="n">
        <f aca="false">'Debt Inputs'!B22</f>
        <v>0</v>
      </c>
      <c r="C20" s="42" t="str">
        <f aca="false">IFERROR(IF('Debt Inputs'!B22&lt;&gt;"", 'Debt Inputs'!C22, ""), "")</f>
        <v/>
      </c>
      <c r="D20" s="43" t="n">
        <f aca="false">IFERROR(Schedule!H14,"")</f>
        <v>0</v>
      </c>
      <c r="E20" s="44" t="n">
        <f aca="false">IFERROR(Schedule!I14,"")</f>
        <v>0</v>
      </c>
      <c r="F20" s="45" t="str">
        <f aca="false">IFERROR(IF(Schedule!J14&gt;0,"Month "&amp;Schedule!J14,""),"")</f>
        <v/>
      </c>
    </row>
    <row r="21" customFormat="false" ht="21.75" hidden="false" customHeight="true" outlineLevel="0" collapsed="false">
      <c r="B21" s="36" t="n">
        <f aca="false">'Debt Inputs'!B23</f>
        <v>0</v>
      </c>
      <c r="C21" s="37" t="str">
        <f aca="false">IFERROR(IF('Debt Inputs'!B23&lt;&gt;"", 'Debt Inputs'!C23, ""), "")</f>
        <v/>
      </c>
      <c r="D21" s="38" t="n">
        <f aca="false">IFERROR(Schedule!H15,"")</f>
        <v>0</v>
      </c>
      <c r="E21" s="39" t="n">
        <f aca="false">IFERROR(Schedule!I15,"")</f>
        <v>0</v>
      </c>
      <c r="F21" s="40" t="str">
        <f aca="false">IFERROR(IF(Schedule!J15&gt;0,"Month "&amp;Schedule!J15,""),"")</f>
        <v/>
      </c>
    </row>
    <row r="22" customFormat="false" ht="21.75" hidden="false" customHeight="true" outlineLevel="0" collapsed="false">
      <c r="B22" s="41" t="n">
        <f aca="false">'Debt Inputs'!B24</f>
        <v>0</v>
      </c>
      <c r="C22" s="42" t="str">
        <f aca="false">IFERROR(IF('Debt Inputs'!B24&lt;&gt;"", 'Debt Inputs'!C24, ""), "")</f>
        <v/>
      </c>
      <c r="D22" s="43" t="n">
        <f aca="false">IFERROR(Schedule!H16,"")</f>
        <v>0</v>
      </c>
      <c r="E22" s="44" t="n">
        <f aca="false">IFERROR(Schedule!I16,"")</f>
        <v>0</v>
      </c>
      <c r="F22" s="45" t="str">
        <f aca="false">IFERROR(IF(Schedule!J16&gt;0,"Month "&amp;Schedule!J16,""),"")</f>
        <v/>
      </c>
    </row>
    <row r="23" customFormat="false" ht="13.5" hidden="false" customHeight="true" outlineLevel="0" collapsed="false"/>
    <row r="24" customFormat="false" ht="19.5" hidden="false" customHeight="true" outlineLevel="0" collapsed="false">
      <c r="B24" s="4" t="s">
        <v>51</v>
      </c>
    </row>
    <row r="25" customFormat="false" ht="21.75" hidden="false" customHeight="true" outlineLevel="0" collapsed="false">
      <c r="B25" s="31" t="s">
        <v>52</v>
      </c>
      <c r="C25" s="31" t="s">
        <v>53</v>
      </c>
      <c r="D25" s="31" t="s">
        <v>54</v>
      </c>
      <c r="E25" s="31" t="s">
        <v>55</v>
      </c>
      <c r="F25" s="31" t="s">
        <v>56</v>
      </c>
    </row>
    <row r="26" customFormat="false" ht="18" hidden="false" customHeight="true" outlineLevel="0" collapsed="false">
      <c r="B26" s="46" t="n">
        <f aca="false">IFERROR(Schedule!A8,"")</f>
        <v>1</v>
      </c>
      <c r="C26" s="47" t="n">
        <f aca="false">IFERROR(Schedule!B8,"")</f>
        <v>46082</v>
      </c>
      <c r="D26" s="48" t="n">
        <f aca="false">IFERROR(Schedule!C8,"")</f>
        <v>13858.65</v>
      </c>
      <c r="E26" s="49" t="n">
        <f aca="false">IFERROR(Schedule!D8,"")</f>
        <v>198.65</v>
      </c>
      <c r="F26" s="49" t="n">
        <f aca="false">IFERROR(Schedule!E8,"")</f>
        <v>198.65</v>
      </c>
    </row>
    <row r="27" customFormat="false" ht="18" hidden="false" customHeight="true" outlineLevel="0" collapsed="false">
      <c r="B27" s="50" t="n">
        <f aca="false">IFERROR(Schedule!A9,"")</f>
        <v>2</v>
      </c>
      <c r="C27" s="51" t="n">
        <f aca="false">IFERROR(Schedule!B9,"")</f>
        <v>46113</v>
      </c>
      <c r="D27" s="52" t="n">
        <f aca="false">IFERROR(Schedule!C9,"")</f>
        <v>13206.12</v>
      </c>
      <c r="E27" s="53" t="n">
        <f aca="false">IFERROR(Schedule!D9,"")</f>
        <v>187.47</v>
      </c>
      <c r="F27" s="53" t="n">
        <f aca="false">IFERROR(Schedule!E9,"")</f>
        <v>386.12</v>
      </c>
    </row>
    <row r="28" customFormat="false" ht="18" hidden="false" customHeight="true" outlineLevel="0" collapsed="false">
      <c r="B28" s="46" t="n">
        <f aca="false">IFERROR(Schedule!A10,"")</f>
        <v>3</v>
      </c>
      <c r="C28" s="47" t="n">
        <f aca="false">IFERROR(Schedule!B10,"")</f>
        <v>46143</v>
      </c>
      <c r="D28" s="48" t="n">
        <f aca="false">IFERROR(Schedule!C10,"")</f>
        <v>12542.19</v>
      </c>
      <c r="E28" s="49" t="n">
        <f aca="false">IFERROR(Schedule!D10,"")</f>
        <v>176.08</v>
      </c>
      <c r="F28" s="49" t="n">
        <f aca="false">IFERROR(Schedule!E10,"")</f>
        <v>562.19</v>
      </c>
    </row>
    <row r="29" customFormat="false" ht="18" hidden="false" customHeight="true" outlineLevel="0" collapsed="false">
      <c r="B29" s="50" t="n">
        <f aca="false">IFERROR(Schedule!A11,"")</f>
        <v>4</v>
      </c>
      <c r="C29" s="51" t="n">
        <f aca="false">IFERROR(Schedule!B11,"")</f>
        <v>46174</v>
      </c>
      <c r="D29" s="52" t="n">
        <f aca="false">IFERROR(Schedule!C11,"")</f>
        <v>11866.68</v>
      </c>
      <c r="E29" s="53" t="n">
        <f aca="false">IFERROR(Schedule!D11,"")</f>
        <v>164.48</v>
      </c>
      <c r="F29" s="53" t="n">
        <f aca="false">IFERROR(Schedule!E11,"")</f>
        <v>726.68</v>
      </c>
    </row>
    <row r="30" customFormat="false" ht="18" hidden="false" customHeight="true" outlineLevel="0" collapsed="false">
      <c r="B30" s="46" t="n">
        <f aca="false">IFERROR(Schedule!A12,"")</f>
        <v>5</v>
      </c>
      <c r="C30" s="47" t="n">
        <f aca="false">IFERROR(Schedule!B12,"")</f>
        <v>46204</v>
      </c>
      <c r="D30" s="48" t="n">
        <f aca="false">IFERROR(Schedule!C12,"")</f>
        <v>11179.35</v>
      </c>
      <c r="E30" s="49" t="n">
        <f aca="false">IFERROR(Schedule!D12,"")</f>
        <v>152.68</v>
      </c>
      <c r="F30" s="49" t="n">
        <f aca="false">IFERROR(Schedule!E12,"")</f>
        <v>879.35</v>
      </c>
    </row>
    <row r="31" customFormat="false" ht="18" hidden="false" customHeight="true" outlineLevel="0" collapsed="false">
      <c r="B31" s="50" t="n">
        <f aca="false">IFERROR(Schedule!A13,"")</f>
        <v>6</v>
      </c>
      <c r="C31" s="51" t="n">
        <f aca="false">IFERROR(Schedule!B13,"")</f>
        <v>46235</v>
      </c>
      <c r="D31" s="52" t="n">
        <f aca="false">IFERROR(Schedule!C13,"")</f>
        <v>10480.01</v>
      </c>
      <c r="E31" s="53" t="n">
        <f aca="false">IFERROR(Schedule!D13,"")</f>
        <v>140.66</v>
      </c>
      <c r="F31" s="53" t="n">
        <f aca="false">IFERROR(Schedule!E13,"")</f>
        <v>1020.01</v>
      </c>
    </row>
    <row r="32" customFormat="false" ht="18" hidden="false" customHeight="true" outlineLevel="0" collapsed="false">
      <c r="B32" s="46" t="n">
        <f aca="false">IFERROR(Schedule!A14,"")</f>
        <v>7</v>
      </c>
      <c r="C32" s="47" t="n">
        <f aca="false">IFERROR(Schedule!B14,"")</f>
        <v>46266</v>
      </c>
      <c r="D32" s="48" t="n">
        <f aca="false">IFERROR(Schedule!C14,"")</f>
        <v>9768.42</v>
      </c>
      <c r="E32" s="49" t="n">
        <f aca="false">IFERROR(Schedule!D14,"")</f>
        <v>128.42</v>
      </c>
      <c r="F32" s="49" t="n">
        <f aca="false">IFERROR(Schedule!E14,"")</f>
        <v>1148.42</v>
      </c>
    </row>
    <row r="33" customFormat="false" ht="18" hidden="false" customHeight="true" outlineLevel="0" collapsed="false">
      <c r="B33" s="50" t="n">
        <f aca="false">IFERROR(Schedule!A15,"")</f>
        <v>8</v>
      </c>
      <c r="C33" s="51" t="n">
        <f aca="false">IFERROR(Schedule!B15,"")</f>
        <v>46296</v>
      </c>
      <c r="D33" s="52" t="n">
        <f aca="false">IFERROR(Schedule!C15,"")</f>
        <v>9044.38</v>
      </c>
      <c r="E33" s="53" t="n">
        <f aca="false">IFERROR(Schedule!D15,"")</f>
        <v>115.95</v>
      </c>
      <c r="F33" s="53" t="n">
        <f aca="false">IFERROR(Schedule!E15,"")</f>
        <v>1264.38</v>
      </c>
    </row>
    <row r="34" customFormat="false" ht="18" hidden="false" customHeight="true" outlineLevel="0" collapsed="false">
      <c r="B34" s="46" t="n">
        <f aca="false">IFERROR(Schedule!A16,"")</f>
        <v>9</v>
      </c>
      <c r="C34" s="47" t="n">
        <f aca="false">IFERROR(Schedule!B16,"")</f>
        <v>46327</v>
      </c>
      <c r="D34" s="48" t="n">
        <f aca="false">IFERROR(Schedule!C16,"")</f>
        <v>8495.13</v>
      </c>
      <c r="E34" s="49" t="n">
        <f aca="false">IFERROR(Schedule!D16,"")</f>
        <v>103.26</v>
      </c>
      <c r="F34" s="49" t="n">
        <f aca="false">IFERROR(Schedule!E16,"")</f>
        <v>1367.64</v>
      </c>
    </row>
    <row r="35" customFormat="false" ht="18" hidden="false" customHeight="true" outlineLevel="0" collapsed="false">
      <c r="B35" s="50" t="n">
        <f aca="false">IFERROR(Schedule!A17,"")</f>
        <v>10</v>
      </c>
      <c r="C35" s="51" t="n">
        <f aca="false">IFERROR(Schedule!B17,"")</f>
        <v>46357</v>
      </c>
      <c r="D35" s="52" t="n">
        <f aca="false">IFERROR(Schedule!C17,"")</f>
        <v>7869.06</v>
      </c>
      <c r="E35" s="53" t="n">
        <f aca="false">IFERROR(Schedule!D17,"")</f>
        <v>93.93</v>
      </c>
      <c r="F35" s="53" t="n">
        <f aca="false">IFERROR(Schedule!E17,"")</f>
        <v>1461.58</v>
      </c>
    </row>
    <row r="36" customFormat="false" ht="18" hidden="false" customHeight="true" outlineLevel="0" collapsed="false">
      <c r="B36" s="46" t="n">
        <f aca="false">IFERROR(Schedule!A18,"")</f>
        <v>11</v>
      </c>
      <c r="C36" s="47" t="n">
        <f aca="false">IFERROR(Schedule!B18,"")</f>
        <v>46388</v>
      </c>
      <c r="D36" s="48" t="n">
        <f aca="false">IFERROR(Schedule!C18,"")</f>
        <v>7233.82</v>
      </c>
      <c r="E36" s="49" t="n">
        <f aca="false">IFERROR(Schedule!D18,"")</f>
        <v>84.76</v>
      </c>
      <c r="F36" s="49" t="n">
        <f aca="false">IFERROR(Schedule!E18,"")</f>
        <v>1546.34</v>
      </c>
    </row>
    <row r="37" customFormat="false" ht="18" hidden="false" customHeight="true" outlineLevel="0" collapsed="false">
      <c r="B37" s="50" t="n">
        <f aca="false">IFERROR(Schedule!A19,"")</f>
        <v>12</v>
      </c>
      <c r="C37" s="51" t="n">
        <f aca="false">IFERROR(Schedule!B19,"")</f>
        <v>46419</v>
      </c>
      <c r="D37" s="52" t="n">
        <f aca="false">IFERROR(Schedule!C19,"")</f>
        <v>6589.28</v>
      </c>
      <c r="E37" s="53" t="n">
        <f aca="false">IFERROR(Schedule!D19,"")</f>
        <v>75.45</v>
      </c>
      <c r="F37" s="53" t="n">
        <f aca="false">IFERROR(Schedule!E19,"")</f>
        <v>1621.79</v>
      </c>
    </row>
    <row r="38" customFormat="false" ht="18" hidden="false" customHeight="true" outlineLevel="0" collapsed="false">
      <c r="B38" s="46" t="n">
        <f aca="false">IFERROR(Schedule!A20,"")</f>
        <v>13</v>
      </c>
      <c r="C38" s="47" t="n">
        <f aca="false">IFERROR(Schedule!B20,"")</f>
        <v>46447</v>
      </c>
      <c r="D38" s="48" t="n">
        <f aca="false">IFERROR(Schedule!C20,"")</f>
        <v>6010.64</v>
      </c>
      <c r="E38" s="49" t="n">
        <f aca="false">IFERROR(Schedule!D20,"")</f>
        <v>66</v>
      </c>
      <c r="F38" s="49" t="n">
        <f aca="false">IFERROR(Schedule!E20,"")</f>
        <v>1687.79</v>
      </c>
    </row>
    <row r="39" customFormat="false" ht="18" hidden="false" customHeight="true" outlineLevel="0" collapsed="false">
      <c r="B39" s="50" t="n">
        <f aca="false">IFERROR(Schedule!A21,"")</f>
        <v>14</v>
      </c>
      <c r="C39" s="51" t="n">
        <f aca="false">IFERROR(Schedule!B21,"")</f>
        <v>46478</v>
      </c>
      <c r="D39" s="52" t="n">
        <f aca="false">IFERROR(Schedule!C21,"")</f>
        <v>5403.24</v>
      </c>
      <c r="E39" s="53" t="n">
        <f aca="false">IFERROR(Schedule!D21,"")</f>
        <v>57.6</v>
      </c>
      <c r="F39" s="53" t="n">
        <f aca="false">IFERROR(Schedule!E21,"")</f>
        <v>1745.4</v>
      </c>
    </row>
    <row r="40" customFormat="false" ht="18" hidden="false" customHeight="true" outlineLevel="0" collapsed="false">
      <c r="B40" s="46" t="n">
        <f aca="false">IFERROR(Schedule!A22,"")</f>
        <v>15</v>
      </c>
      <c r="C40" s="47" t="n">
        <f aca="false">IFERROR(Schedule!B22,"")</f>
        <v>46508</v>
      </c>
      <c r="D40" s="48" t="n">
        <f aca="false">IFERROR(Schedule!C22,"")</f>
        <v>4790.03</v>
      </c>
      <c r="E40" s="49" t="n">
        <f aca="false">IFERROR(Schedule!D22,"")</f>
        <v>51.78</v>
      </c>
      <c r="F40" s="49" t="n">
        <f aca="false">IFERROR(Schedule!E22,"")</f>
        <v>1797.18</v>
      </c>
    </row>
    <row r="41" customFormat="false" ht="18" hidden="false" customHeight="true" outlineLevel="0" collapsed="false">
      <c r="B41" s="50" t="n">
        <f aca="false">IFERROR(Schedule!A23,"")</f>
        <v>16</v>
      </c>
      <c r="C41" s="51" t="n">
        <f aca="false">IFERROR(Schedule!B23,"")</f>
        <v>46539</v>
      </c>
      <c r="D41" s="52" t="n">
        <f aca="false">IFERROR(Schedule!C23,"")</f>
        <v>4170.93</v>
      </c>
      <c r="E41" s="53" t="n">
        <f aca="false">IFERROR(Schedule!D23,"")</f>
        <v>45.9</v>
      </c>
      <c r="F41" s="53" t="n">
        <f aca="false">IFERROR(Schedule!E23,"")</f>
        <v>1843.08</v>
      </c>
    </row>
    <row r="42" customFormat="false" ht="18" hidden="false" customHeight="true" outlineLevel="0" collapsed="false">
      <c r="B42" s="46" t="n">
        <f aca="false">IFERROR(Schedule!A24,"")</f>
        <v>17</v>
      </c>
      <c r="C42" s="47" t="n">
        <f aca="false">IFERROR(Schedule!B24,"")</f>
        <v>46569</v>
      </c>
      <c r="D42" s="48" t="n">
        <f aca="false">IFERROR(Schedule!C24,"")</f>
        <v>3545.9</v>
      </c>
      <c r="E42" s="49" t="n">
        <f aca="false">IFERROR(Schedule!D24,"")</f>
        <v>39.97</v>
      </c>
      <c r="F42" s="49" t="n">
        <f aca="false">IFERROR(Schedule!E24,"")</f>
        <v>1883.05</v>
      </c>
    </row>
    <row r="43" customFormat="false" ht="18" hidden="false" customHeight="true" outlineLevel="0" collapsed="false">
      <c r="B43" s="50" t="n">
        <f aca="false">IFERROR(Schedule!A25,"")</f>
        <v>18</v>
      </c>
      <c r="C43" s="51" t="n">
        <f aca="false">IFERROR(Schedule!B25,"")</f>
        <v>46600</v>
      </c>
      <c r="D43" s="52" t="n">
        <f aca="false">IFERROR(Schedule!C25,"")</f>
        <v>2914.88</v>
      </c>
      <c r="E43" s="53" t="n">
        <f aca="false">IFERROR(Schedule!D25,"")</f>
        <v>33.98</v>
      </c>
      <c r="F43" s="53" t="n">
        <f aca="false">IFERROR(Schedule!E25,"")</f>
        <v>1917.03</v>
      </c>
    </row>
    <row r="44" customFormat="false" ht="18" hidden="false" customHeight="true" outlineLevel="0" collapsed="false">
      <c r="B44" s="46" t="n">
        <f aca="false">IFERROR(Schedule!A26,"")</f>
        <v>19</v>
      </c>
      <c r="C44" s="47" t="n">
        <f aca="false">IFERROR(Schedule!B26,"")</f>
        <v>46631</v>
      </c>
      <c r="D44" s="48" t="n">
        <f aca="false">IFERROR(Schedule!C26,"")</f>
        <v>2277.82</v>
      </c>
      <c r="E44" s="49" t="n">
        <f aca="false">IFERROR(Schedule!D26,"")</f>
        <v>27.93</v>
      </c>
      <c r="F44" s="49" t="n">
        <f aca="false">IFERROR(Schedule!E26,"")</f>
        <v>1944.97</v>
      </c>
    </row>
    <row r="45" customFormat="false" ht="18" hidden="false" customHeight="true" outlineLevel="0" collapsed="false">
      <c r="B45" s="50" t="n">
        <f aca="false">IFERROR(Schedule!A27,"")</f>
        <v>20</v>
      </c>
      <c r="C45" s="51" t="n">
        <f aca="false">IFERROR(Schedule!B27,"")</f>
        <v>46661</v>
      </c>
      <c r="D45" s="52" t="n">
        <f aca="false">IFERROR(Schedule!C27,"")</f>
        <v>1634.65</v>
      </c>
      <c r="E45" s="53" t="n">
        <f aca="false">IFERROR(Schedule!D27,"")</f>
        <v>21.83</v>
      </c>
      <c r="F45" s="53" t="n">
        <f aca="false">IFERROR(Schedule!E27,"")</f>
        <v>1966.8</v>
      </c>
    </row>
    <row r="46" customFormat="false" ht="18" hidden="false" customHeight="true" outlineLevel="0" collapsed="false">
      <c r="B46" s="46" t="n">
        <f aca="false">IFERROR(Schedule!A28,"")</f>
        <v>21</v>
      </c>
      <c r="C46" s="47" t="n">
        <f aca="false">IFERROR(Schedule!B28,"")</f>
        <v>46692</v>
      </c>
      <c r="D46" s="48" t="n">
        <f aca="false">IFERROR(Schedule!C28,"")</f>
        <v>985.31</v>
      </c>
      <c r="E46" s="49" t="n">
        <f aca="false">IFERROR(Schedule!D28,"")</f>
        <v>15.67</v>
      </c>
      <c r="F46" s="49" t="n">
        <f aca="false">IFERROR(Schedule!E28,"")</f>
        <v>1982.46</v>
      </c>
    </row>
    <row r="47" customFormat="false" ht="18" hidden="false" customHeight="true" outlineLevel="0" collapsed="false">
      <c r="B47" s="50" t="n">
        <f aca="false">IFERROR(Schedule!A29,"")</f>
        <v>22</v>
      </c>
      <c r="C47" s="51" t="n">
        <f aca="false">IFERROR(Schedule!B29,"")</f>
        <v>46722</v>
      </c>
      <c r="D47" s="52" t="n">
        <f aca="false">IFERROR(Schedule!C29,"")</f>
        <v>329.75</v>
      </c>
      <c r="E47" s="53" t="n">
        <f aca="false">IFERROR(Schedule!D29,"")</f>
        <v>9.44</v>
      </c>
      <c r="F47" s="53" t="n">
        <f aca="false">IFERROR(Schedule!E29,"")</f>
        <v>1991.91</v>
      </c>
    </row>
    <row r="48" customFormat="false" ht="18" hidden="false" customHeight="true" outlineLevel="0" collapsed="false">
      <c r="B48" s="46" t="n">
        <f aca="false">IFERROR(Schedule!A30,"")</f>
        <v>23</v>
      </c>
      <c r="C48" s="47" t="n">
        <f aca="false">IFERROR(Schedule!B30,"")</f>
        <v>46753</v>
      </c>
      <c r="D48" s="48" t="n">
        <f aca="false">IFERROR(Schedule!C30,"")</f>
        <v>0</v>
      </c>
      <c r="E48" s="49" t="n">
        <f aca="false">IFERROR(Schedule!D30,"")</f>
        <v>3.16</v>
      </c>
      <c r="F48" s="49" t="n">
        <f aca="false">IFERROR(Schedule!E30,"")</f>
        <v>1995.07</v>
      </c>
    </row>
    <row r="49" customFormat="false" ht="18" hidden="false" customHeight="true" outlineLevel="0" collapsed="false">
      <c r="B49" s="50" t="n">
        <f aca="false">IFERROR(Schedule!A31,"")</f>
        <v>0</v>
      </c>
      <c r="C49" s="51" t="n">
        <f aca="false">IFERROR(Schedule!B31,"")</f>
        <v>0</v>
      </c>
      <c r="D49" s="52" t="n">
        <f aca="false">IFERROR(Schedule!C31,"")</f>
        <v>0</v>
      </c>
      <c r="E49" s="53" t="n">
        <f aca="false">IFERROR(Schedule!D31,"")</f>
        <v>0</v>
      </c>
      <c r="F49" s="53" t="n">
        <f aca="false">IFERROR(Schedule!E31,"")</f>
        <v>0</v>
      </c>
    </row>
    <row r="50" customFormat="false" ht="18" hidden="false" customHeight="true" outlineLevel="0" collapsed="false">
      <c r="B50" s="46" t="n">
        <f aca="false">IFERROR(Schedule!A32,"")</f>
        <v>0</v>
      </c>
      <c r="C50" s="47" t="n">
        <f aca="false">IFERROR(Schedule!B32,"")</f>
        <v>0</v>
      </c>
      <c r="D50" s="48" t="n">
        <f aca="false">IFERROR(Schedule!C32,"")</f>
        <v>0</v>
      </c>
      <c r="E50" s="49" t="n">
        <f aca="false">IFERROR(Schedule!D32,"")</f>
        <v>0</v>
      </c>
      <c r="F50" s="49" t="n">
        <f aca="false">IFERROR(Schedule!E32,"")</f>
        <v>0</v>
      </c>
    </row>
    <row r="51" customFormat="false" ht="18" hidden="false" customHeight="true" outlineLevel="0" collapsed="false">
      <c r="B51" s="50" t="str">
        <f aca="false">IFERROR(Schedule!A33,"")</f>
        <v>⚠  This schedule is pre-calculated based on the sample debts. To recalculate with your own debts: use the free web calculator at trylorica.com/calculator — it updates live as you type and requires no macros.</v>
      </c>
      <c r="C51" s="51" t="n">
        <f aca="false">IFERROR(Schedule!B33,"")</f>
        <v>0</v>
      </c>
      <c r="D51" s="52" t="n">
        <f aca="false">IFERROR(Schedule!C33,"")</f>
        <v>0</v>
      </c>
      <c r="E51" s="53" t="n">
        <f aca="false">IFERROR(Schedule!D33,"")</f>
        <v>0</v>
      </c>
      <c r="F51" s="53" t="n">
        <f aca="false">IFERROR(Schedule!E33,"")</f>
        <v>0</v>
      </c>
    </row>
    <row r="52" customFormat="false" ht="18" hidden="false" customHeight="true" outlineLevel="0" collapsed="false">
      <c r="B52" s="46" t="n">
        <f aca="false">IFERROR(Schedule!A34,"")</f>
        <v>0</v>
      </c>
      <c r="C52" s="47" t="n">
        <f aca="false">IFERROR(Schedule!B34,"")</f>
        <v>0</v>
      </c>
      <c r="D52" s="48" t="n">
        <f aca="false">IFERROR(Schedule!C34,"")</f>
        <v>0</v>
      </c>
      <c r="E52" s="49" t="n">
        <f aca="false">IFERROR(Schedule!D34,"")</f>
        <v>0</v>
      </c>
      <c r="F52" s="49" t="n">
        <f aca="false">IFERROR(Schedule!E34,"")</f>
        <v>0</v>
      </c>
    </row>
    <row r="53" customFormat="false" ht="18" hidden="false" customHeight="true" outlineLevel="0" collapsed="false">
      <c r="B53" s="50" t="n">
        <f aca="false">IFERROR(Schedule!A35,"")</f>
        <v>0</v>
      </c>
      <c r="C53" s="51" t="n">
        <f aca="false">IFERROR(Schedule!B35,"")</f>
        <v>0</v>
      </c>
      <c r="D53" s="52" t="n">
        <f aca="false">IFERROR(Schedule!C35,"")</f>
        <v>0</v>
      </c>
      <c r="E53" s="53" t="n">
        <f aca="false">IFERROR(Schedule!D35,"")</f>
        <v>0</v>
      </c>
      <c r="F53" s="53" t="n">
        <f aca="false">IFERROR(Schedule!E35,"")</f>
        <v>0</v>
      </c>
    </row>
    <row r="54" customFormat="false" ht="18" hidden="false" customHeight="true" outlineLevel="0" collapsed="false">
      <c r="B54" s="46" t="n">
        <f aca="false">IFERROR(Schedule!A36,"")</f>
        <v>0</v>
      </c>
      <c r="C54" s="47" t="n">
        <f aca="false">IFERROR(Schedule!B36,"")</f>
        <v>0</v>
      </c>
      <c r="D54" s="48" t="n">
        <f aca="false">IFERROR(Schedule!C36,"")</f>
        <v>0</v>
      </c>
      <c r="E54" s="49" t="n">
        <f aca="false">IFERROR(Schedule!D36,"")</f>
        <v>0</v>
      </c>
      <c r="F54" s="49" t="n">
        <f aca="false">IFERROR(Schedule!E36,"")</f>
        <v>0</v>
      </c>
    </row>
    <row r="55" customFormat="false" ht="18" hidden="false" customHeight="true" outlineLevel="0" collapsed="false">
      <c r="B55" s="50" t="n">
        <f aca="false">IFERROR(Schedule!A37,"")</f>
        <v>0</v>
      </c>
      <c r="C55" s="51" t="n">
        <f aca="false">IFERROR(Schedule!B37,"")</f>
        <v>0</v>
      </c>
      <c r="D55" s="52" t="n">
        <f aca="false">IFERROR(Schedule!C37,"")</f>
        <v>0</v>
      </c>
      <c r="E55" s="53" t="n">
        <f aca="false">IFERROR(Schedule!D37,"")</f>
        <v>0</v>
      </c>
      <c r="F55" s="53" t="n">
        <f aca="false">IFERROR(Schedule!E37,"")</f>
        <v>0</v>
      </c>
    </row>
    <row r="56" customFormat="false" ht="18" hidden="false" customHeight="true" outlineLevel="0" collapsed="false">
      <c r="B56" s="46" t="n">
        <f aca="false">IFERROR(Schedule!A38,"")</f>
        <v>0</v>
      </c>
      <c r="C56" s="47" t="n">
        <f aca="false">IFERROR(Schedule!B38,"")</f>
        <v>0</v>
      </c>
      <c r="D56" s="48" t="n">
        <f aca="false">IFERROR(Schedule!C38,"")</f>
        <v>0</v>
      </c>
      <c r="E56" s="49" t="n">
        <f aca="false">IFERROR(Schedule!D38,"")</f>
        <v>0</v>
      </c>
      <c r="F56" s="49" t="n">
        <f aca="false">IFERROR(Schedule!E38,"")</f>
        <v>0</v>
      </c>
    </row>
    <row r="57" customFormat="false" ht="18" hidden="false" customHeight="true" outlineLevel="0" collapsed="false">
      <c r="B57" s="50" t="n">
        <f aca="false">IFERROR(Schedule!A39,"")</f>
        <v>0</v>
      </c>
      <c r="C57" s="51" t="n">
        <f aca="false">IFERROR(Schedule!B39,"")</f>
        <v>0</v>
      </c>
      <c r="D57" s="52" t="n">
        <f aca="false">IFERROR(Schedule!C39,"")</f>
        <v>0</v>
      </c>
      <c r="E57" s="53" t="n">
        <f aca="false">IFERROR(Schedule!D39,"")</f>
        <v>0</v>
      </c>
      <c r="F57" s="53" t="n">
        <f aca="false">IFERROR(Schedule!E39,"")</f>
        <v>0</v>
      </c>
    </row>
    <row r="58" customFormat="false" ht="18" hidden="false" customHeight="true" outlineLevel="0" collapsed="false">
      <c r="B58" s="46" t="n">
        <f aca="false">IFERROR(Schedule!A40,"")</f>
        <v>0</v>
      </c>
      <c r="C58" s="47" t="n">
        <f aca="false">IFERROR(Schedule!B40,"")</f>
        <v>0</v>
      </c>
      <c r="D58" s="48" t="n">
        <f aca="false">IFERROR(Schedule!C40,"")</f>
        <v>0</v>
      </c>
      <c r="E58" s="49" t="n">
        <f aca="false">IFERROR(Schedule!D40,"")</f>
        <v>0</v>
      </c>
      <c r="F58" s="49" t="n">
        <f aca="false">IFERROR(Schedule!E40,"")</f>
        <v>0</v>
      </c>
    </row>
    <row r="59" customFormat="false" ht="18" hidden="false" customHeight="true" outlineLevel="0" collapsed="false">
      <c r="B59" s="50" t="n">
        <f aca="false">IFERROR(Schedule!A41,"")</f>
        <v>0</v>
      </c>
      <c r="C59" s="51" t="n">
        <f aca="false">IFERROR(Schedule!B41,"")</f>
        <v>0</v>
      </c>
      <c r="D59" s="52" t="n">
        <f aca="false">IFERROR(Schedule!C41,"")</f>
        <v>0</v>
      </c>
      <c r="E59" s="53" t="n">
        <f aca="false">IFERROR(Schedule!D41,"")</f>
        <v>0</v>
      </c>
      <c r="F59" s="53" t="n">
        <f aca="false">IFERROR(Schedule!E41,"")</f>
        <v>0</v>
      </c>
    </row>
    <row r="60" customFormat="false" ht="18" hidden="false" customHeight="true" outlineLevel="0" collapsed="false">
      <c r="B60" s="46" t="n">
        <f aca="false">IFERROR(Schedule!A42,"")</f>
        <v>0</v>
      </c>
      <c r="C60" s="47" t="n">
        <f aca="false">IFERROR(Schedule!B42,"")</f>
        <v>0</v>
      </c>
      <c r="D60" s="48" t="n">
        <f aca="false">IFERROR(Schedule!C42,"")</f>
        <v>0</v>
      </c>
      <c r="E60" s="49" t="n">
        <f aca="false">IFERROR(Schedule!D42,"")</f>
        <v>0</v>
      </c>
      <c r="F60" s="49" t="n">
        <f aca="false">IFERROR(Schedule!E42,"")</f>
        <v>0</v>
      </c>
    </row>
    <row r="61" customFormat="false" ht="18" hidden="false" customHeight="true" outlineLevel="0" collapsed="false">
      <c r="B61" s="50" t="n">
        <f aca="false">IFERROR(Schedule!A43,"")</f>
        <v>0</v>
      </c>
      <c r="C61" s="51" t="n">
        <f aca="false">IFERROR(Schedule!B43,"")</f>
        <v>0</v>
      </c>
      <c r="D61" s="52" t="n">
        <f aca="false">IFERROR(Schedule!C43,"")</f>
        <v>0</v>
      </c>
      <c r="E61" s="53" t="n">
        <f aca="false">IFERROR(Schedule!D43,"")</f>
        <v>0</v>
      </c>
      <c r="F61" s="53" t="n">
        <f aca="false">IFERROR(Schedule!E43,"")</f>
        <v>0</v>
      </c>
    </row>
    <row r="62" customFormat="false" ht="18" hidden="false" customHeight="true" outlineLevel="0" collapsed="false">
      <c r="B62" s="46" t="n">
        <f aca="false">IFERROR(Schedule!A44,"")</f>
        <v>0</v>
      </c>
      <c r="C62" s="47" t="n">
        <f aca="false">IFERROR(Schedule!B44,"")</f>
        <v>0</v>
      </c>
      <c r="D62" s="48" t="n">
        <f aca="false">IFERROR(Schedule!C44,"")</f>
        <v>0</v>
      </c>
      <c r="E62" s="49" t="n">
        <f aca="false">IFERROR(Schedule!D44,"")</f>
        <v>0</v>
      </c>
      <c r="F62" s="49" t="n">
        <f aca="false">IFERROR(Schedule!E44,"")</f>
        <v>0</v>
      </c>
    </row>
    <row r="63" customFormat="false" ht="18" hidden="false" customHeight="true" outlineLevel="0" collapsed="false">
      <c r="B63" s="50" t="n">
        <f aca="false">IFERROR(Schedule!A45,"")</f>
        <v>0</v>
      </c>
      <c r="C63" s="51" t="n">
        <f aca="false">IFERROR(Schedule!B45,"")</f>
        <v>0</v>
      </c>
      <c r="D63" s="52" t="n">
        <f aca="false">IFERROR(Schedule!C45,"")</f>
        <v>0</v>
      </c>
      <c r="E63" s="53" t="n">
        <f aca="false">IFERROR(Schedule!D45,"")</f>
        <v>0</v>
      </c>
      <c r="F63" s="53" t="n">
        <f aca="false">IFERROR(Schedule!E45,"")</f>
        <v>0</v>
      </c>
    </row>
    <row r="64" customFormat="false" ht="18" hidden="false" customHeight="true" outlineLevel="0" collapsed="false">
      <c r="B64" s="46" t="n">
        <f aca="false">IFERROR(Schedule!A46,"")</f>
        <v>0</v>
      </c>
      <c r="C64" s="47" t="n">
        <f aca="false">IFERROR(Schedule!B46,"")</f>
        <v>0</v>
      </c>
      <c r="D64" s="48" t="n">
        <f aca="false">IFERROR(Schedule!C46,"")</f>
        <v>0</v>
      </c>
      <c r="E64" s="49" t="n">
        <f aca="false">IFERROR(Schedule!D46,"")</f>
        <v>0</v>
      </c>
      <c r="F64" s="49" t="n">
        <f aca="false">IFERROR(Schedule!E46,"")</f>
        <v>0</v>
      </c>
    </row>
    <row r="65" customFormat="false" ht="18" hidden="false" customHeight="true" outlineLevel="0" collapsed="false">
      <c r="B65" s="50" t="n">
        <f aca="false">IFERROR(Schedule!A47,"")</f>
        <v>0</v>
      </c>
      <c r="C65" s="51" t="n">
        <f aca="false">IFERROR(Schedule!B47,"")</f>
        <v>0</v>
      </c>
      <c r="D65" s="52" t="n">
        <f aca="false">IFERROR(Schedule!C47,"")</f>
        <v>0</v>
      </c>
      <c r="E65" s="53" t="n">
        <f aca="false">IFERROR(Schedule!D47,"")</f>
        <v>0</v>
      </c>
      <c r="F65" s="53" t="n">
        <f aca="false">IFERROR(Schedule!E47,"")</f>
        <v>0</v>
      </c>
    </row>
    <row r="66" customFormat="false" ht="18" hidden="false" customHeight="true" outlineLevel="0" collapsed="false">
      <c r="B66" s="46" t="n">
        <f aca="false">IFERROR(Schedule!A48,"")</f>
        <v>0</v>
      </c>
      <c r="C66" s="47" t="n">
        <f aca="false">IFERROR(Schedule!B48,"")</f>
        <v>0</v>
      </c>
      <c r="D66" s="48" t="n">
        <f aca="false">IFERROR(Schedule!C48,"")</f>
        <v>0</v>
      </c>
      <c r="E66" s="49" t="n">
        <f aca="false">IFERROR(Schedule!D48,"")</f>
        <v>0</v>
      </c>
      <c r="F66" s="49" t="n">
        <f aca="false">IFERROR(Schedule!E48,"")</f>
        <v>0</v>
      </c>
    </row>
    <row r="67" customFormat="false" ht="18" hidden="false" customHeight="true" outlineLevel="0" collapsed="false">
      <c r="B67" s="50" t="n">
        <f aca="false">IFERROR(Schedule!A49,"")</f>
        <v>0</v>
      </c>
      <c r="C67" s="51" t="n">
        <f aca="false">IFERROR(Schedule!B49,"")</f>
        <v>0</v>
      </c>
      <c r="D67" s="52" t="n">
        <f aca="false">IFERROR(Schedule!C49,"")</f>
        <v>0</v>
      </c>
      <c r="E67" s="53" t="n">
        <f aca="false">IFERROR(Schedule!D49,"")</f>
        <v>0</v>
      </c>
      <c r="F67" s="53" t="n">
        <f aca="false">IFERROR(Schedule!E49,"")</f>
        <v>0</v>
      </c>
    </row>
    <row r="68" customFormat="false" ht="18" hidden="false" customHeight="true" outlineLevel="0" collapsed="false">
      <c r="B68" s="46" t="n">
        <f aca="false">IFERROR(Schedule!A50,"")</f>
        <v>0</v>
      </c>
      <c r="C68" s="47" t="n">
        <f aca="false">IFERROR(Schedule!B50,"")</f>
        <v>0</v>
      </c>
      <c r="D68" s="48" t="n">
        <f aca="false">IFERROR(Schedule!C50,"")</f>
        <v>0</v>
      </c>
      <c r="E68" s="49" t="n">
        <f aca="false">IFERROR(Schedule!D50,"")</f>
        <v>0</v>
      </c>
      <c r="F68" s="49" t="n">
        <f aca="false">IFERROR(Schedule!E50,"")</f>
        <v>0</v>
      </c>
    </row>
    <row r="69" customFormat="false" ht="18" hidden="false" customHeight="true" outlineLevel="0" collapsed="false">
      <c r="B69" s="50" t="n">
        <f aca="false">IFERROR(Schedule!A51,"")</f>
        <v>0</v>
      </c>
      <c r="C69" s="51" t="n">
        <f aca="false">IFERROR(Schedule!B51,"")</f>
        <v>0</v>
      </c>
      <c r="D69" s="52" t="n">
        <f aca="false">IFERROR(Schedule!C51,"")</f>
        <v>0</v>
      </c>
      <c r="E69" s="53" t="n">
        <f aca="false">IFERROR(Schedule!D51,"")</f>
        <v>0</v>
      </c>
      <c r="F69" s="53" t="n">
        <f aca="false">IFERROR(Schedule!E51,"")</f>
        <v>0</v>
      </c>
    </row>
    <row r="70" customFormat="false" ht="18" hidden="false" customHeight="true" outlineLevel="0" collapsed="false">
      <c r="B70" s="46" t="n">
        <f aca="false">IFERROR(Schedule!A52,"")</f>
        <v>0</v>
      </c>
      <c r="C70" s="47" t="n">
        <f aca="false">IFERROR(Schedule!B52,"")</f>
        <v>0</v>
      </c>
      <c r="D70" s="48" t="n">
        <f aca="false">IFERROR(Schedule!C52,"")</f>
        <v>0</v>
      </c>
      <c r="E70" s="49" t="n">
        <f aca="false">IFERROR(Schedule!D52,"")</f>
        <v>0</v>
      </c>
      <c r="F70" s="49" t="n">
        <f aca="false">IFERROR(Schedule!E52,"")</f>
        <v>0</v>
      </c>
    </row>
    <row r="71" customFormat="false" ht="18" hidden="false" customHeight="true" outlineLevel="0" collapsed="false">
      <c r="B71" s="50" t="n">
        <f aca="false">IFERROR(Schedule!A53,"")</f>
        <v>0</v>
      </c>
      <c r="C71" s="51" t="n">
        <f aca="false">IFERROR(Schedule!B53,"")</f>
        <v>0</v>
      </c>
      <c r="D71" s="52" t="n">
        <f aca="false">IFERROR(Schedule!C53,"")</f>
        <v>0</v>
      </c>
      <c r="E71" s="53" t="n">
        <f aca="false">IFERROR(Schedule!D53,"")</f>
        <v>0</v>
      </c>
      <c r="F71" s="53" t="n">
        <f aca="false">IFERROR(Schedule!E53,"")</f>
        <v>0</v>
      </c>
    </row>
    <row r="72" customFormat="false" ht="18" hidden="false" customHeight="true" outlineLevel="0" collapsed="false">
      <c r="B72" s="46" t="n">
        <f aca="false">IFERROR(Schedule!A54,"")</f>
        <v>0</v>
      </c>
      <c r="C72" s="47" t="n">
        <f aca="false">IFERROR(Schedule!B54,"")</f>
        <v>0</v>
      </c>
      <c r="D72" s="48" t="n">
        <f aca="false">IFERROR(Schedule!C54,"")</f>
        <v>0</v>
      </c>
      <c r="E72" s="49" t="n">
        <f aca="false">IFERROR(Schedule!D54,"")</f>
        <v>0</v>
      </c>
      <c r="F72" s="49" t="n">
        <f aca="false">IFERROR(Schedule!E54,"")</f>
        <v>0</v>
      </c>
    </row>
    <row r="73" customFormat="false" ht="18" hidden="false" customHeight="true" outlineLevel="0" collapsed="false">
      <c r="B73" s="50" t="n">
        <f aca="false">IFERROR(Schedule!A55,"")</f>
        <v>0</v>
      </c>
      <c r="C73" s="51" t="n">
        <f aca="false">IFERROR(Schedule!B55,"")</f>
        <v>0</v>
      </c>
      <c r="D73" s="52" t="n">
        <f aca="false">IFERROR(Schedule!C55,"")</f>
        <v>0</v>
      </c>
      <c r="E73" s="53" t="n">
        <f aca="false">IFERROR(Schedule!D55,"")</f>
        <v>0</v>
      </c>
      <c r="F73" s="53" t="n">
        <f aca="false">IFERROR(Schedule!E55,"")</f>
        <v>0</v>
      </c>
    </row>
    <row r="74" customFormat="false" ht="18" hidden="false" customHeight="true" outlineLevel="0" collapsed="false">
      <c r="B74" s="46" t="n">
        <f aca="false">IFERROR(Schedule!A56,"")</f>
        <v>0</v>
      </c>
      <c r="C74" s="47" t="n">
        <f aca="false">IFERROR(Schedule!B56,"")</f>
        <v>0</v>
      </c>
      <c r="D74" s="48" t="n">
        <f aca="false">IFERROR(Schedule!C56,"")</f>
        <v>0</v>
      </c>
      <c r="E74" s="49" t="n">
        <f aca="false">IFERROR(Schedule!D56,"")</f>
        <v>0</v>
      </c>
      <c r="F74" s="49" t="n">
        <f aca="false">IFERROR(Schedule!E56,"")</f>
        <v>0</v>
      </c>
    </row>
    <row r="75" customFormat="false" ht="18" hidden="false" customHeight="true" outlineLevel="0" collapsed="false">
      <c r="B75" s="50" t="n">
        <f aca="false">IFERROR(Schedule!A57,"")</f>
        <v>0</v>
      </c>
      <c r="C75" s="51" t="n">
        <f aca="false">IFERROR(Schedule!B57,"")</f>
        <v>0</v>
      </c>
      <c r="D75" s="52" t="n">
        <f aca="false">IFERROR(Schedule!C57,"")</f>
        <v>0</v>
      </c>
      <c r="E75" s="53" t="n">
        <f aca="false">IFERROR(Schedule!D57,"")</f>
        <v>0</v>
      </c>
      <c r="F75" s="53" t="n">
        <f aca="false">IFERROR(Schedule!E57,"")</f>
        <v>0</v>
      </c>
    </row>
    <row r="76" customFormat="false" ht="18" hidden="false" customHeight="true" outlineLevel="0" collapsed="false">
      <c r="B76" s="46" t="n">
        <f aca="false">IFERROR(Schedule!A58,"")</f>
        <v>0</v>
      </c>
      <c r="C76" s="47" t="n">
        <f aca="false">IFERROR(Schedule!B58,"")</f>
        <v>0</v>
      </c>
      <c r="D76" s="48" t="n">
        <f aca="false">IFERROR(Schedule!C58,"")</f>
        <v>0</v>
      </c>
      <c r="E76" s="49" t="n">
        <f aca="false">IFERROR(Schedule!D58,"")</f>
        <v>0</v>
      </c>
      <c r="F76" s="49" t="n">
        <f aca="false">IFERROR(Schedule!E58,"")</f>
        <v>0</v>
      </c>
    </row>
    <row r="77" customFormat="false" ht="18" hidden="false" customHeight="true" outlineLevel="0" collapsed="false">
      <c r="B77" s="50" t="n">
        <f aca="false">IFERROR(Schedule!A59,"")</f>
        <v>0</v>
      </c>
      <c r="C77" s="51" t="n">
        <f aca="false">IFERROR(Schedule!B59,"")</f>
        <v>0</v>
      </c>
      <c r="D77" s="52" t="n">
        <f aca="false">IFERROR(Schedule!C59,"")</f>
        <v>0</v>
      </c>
      <c r="E77" s="53" t="n">
        <f aca="false">IFERROR(Schedule!D59,"")</f>
        <v>0</v>
      </c>
      <c r="F77" s="53" t="n">
        <f aca="false">IFERROR(Schedule!E59,"")</f>
        <v>0</v>
      </c>
    </row>
    <row r="78" customFormat="false" ht="18" hidden="false" customHeight="true" outlineLevel="0" collapsed="false">
      <c r="B78" s="46" t="n">
        <f aca="false">IFERROR(Schedule!A60,"")</f>
        <v>0</v>
      </c>
      <c r="C78" s="47" t="n">
        <f aca="false">IFERROR(Schedule!B60,"")</f>
        <v>0</v>
      </c>
      <c r="D78" s="48" t="n">
        <f aca="false">IFERROR(Schedule!C60,"")</f>
        <v>0</v>
      </c>
      <c r="E78" s="49" t="n">
        <f aca="false">IFERROR(Schedule!D60,"")</f>
        <v>0</v>
      </c>
      <c r="F78" s="49" t="n">
        <f aca="false">IFERROR(Schedule!E60,"")</f>
        <v>0</v>
      </c>
    </row>
    <row r="79" customFormat="false" ht="18" hidden="false" customHeight="true" outlineLevel="0" collapsed="false">
      <c r="B79" s="50" t="n">
        <f aca="false">IFERROR(Schedule!A61,"")</f>
        <v>0</v>
      </c>
      <c r="C79" s="51" t="n">
        <f aca="false">IFERROR(Schedule!B61,"")</f>
        <v>0</v>
      </c>
      <c r="D79" s="52" t="n">
        <f aca="false">IFERROR(Schedule!C61,"")</f>
        <v>0</v>
      </c>
      <c r="E79" s="53" t="n">
        <f aca="false">IFERROR(Schedule!D61,"")</f>
        <v>0</v>
      </c>
      <c r="F79" s="53" t="n">
        <f aca="false">IFERROR(Schedule!E61,"")</f>
        <v>0</v>
      </c>
    </row>
    <row r="80" customFormat="false" ht="18" hidden="false" customHeight="true" outlineLevel="0" collapsed="false">
      <c r="B80" s="46" t="n">
        <f aca="false">IFERROR(Schedule!A62,"")</f>
        <v>0</v>
      </c>
      <c r="C80" s="47" t="n">
        <f aca="false">IFERROR(Schedule!B62,"")</f>
        <v>0</v>
      </c>
      <c r="D80" s="48" t="n">
        <f aca="false">IFERROR(Schedule!C62,"")</f>
        <v>0</v>
      </c>
      <c r="E80" s="49" t="n">
        <f aca="false">IFERROR(Schedule!D62,"")</f>
        <v>0</v>
      </c>
      <c r="F80" s="49" t="n">
        <f aca="false">IFERROR(Schedule!E62,"")</f>
        <v>0</v>
      </c>
    </row>
    <row r="81" customFormat="false" ht="18" hidden="false" customHeight="true" outlineLevel="0" collapsed="false">
      <c r="B81" s="50" t="n">
        <f aca="false">IFERROR(Schedule!A63,"")</f>
        <v>0</v>
      </c>
      <c r="C81" s="51" t="n">
        <f aca="false">IFERROR(Schedule!B63,"")</f>
        <v>0</v>
      </c>
      <c r="D81" s="52" t="n">
        <f aca="false">IFERROR(Schedule!C63,"")</f>
        <v>0</v>
      </c>
      <c r="E81" s="53" t="n">
        <f aca="false">IFERROR(Schedule!D63,"")</f>
        <v>0</v>
      </c>
      <c r="F81" s="53" t="n">
        <f aca="false">IFERROR(Schedule!E63,"")</f>
        <v>0</v>
      </c>
    </row>
    <row r="82" customFormat="false" ht="18" hidden="false" customHeight="true" outlineLevel="0" collapsed="false">
      <c r="B82" s="46" t="n">
        <f aca="false">IFERROR(Schedule!A64,"")</f>
        <v>0</v>
      </c>
      <c r="C82" s="47" t="n">
        <f aca="false">IFERROR(Schedule!B64,"")</f>
        <v>0</v>
      </c>
      <c r="D82" s="48" t="n">
        <f aca="false">IFERROR(Schedule!C64,"")</f>
        <v>0</v>
      </c>
      <c r="E82" s="49" t="n">
        <f aca="false">IFERROR(Schedule!D64,"")</f>
        <v>0</v>
      </c>
      <c r="F82" s="49" t="n">
        <f aca="false">IFERROR(Schedule!E64,"")</f>
        <v>0</v>
      </c>
    </row>
    <row r="83" customFormat="false" ht="18" hidden="false" customHeight="true" outlineLevel="0" collapsed="false">
      <c r="B83" s="50" t="n">
        <f aca="false">IFERROR(Schedule!A65,"")</f>
        <v>0</v>
      </c>
      <c r="C83" s="51" t="n">
        <f aca="false">IFERROR(Schedule!B65,"")</f>
        <v>0</v>
      </c>
      <c r="D83" s="52" t="n">
        <f aca="false">IFERROR(Schedule!C65,"")</f>
        <v>0</v>
      </c>
      <c r="E83" s="53" t="n">
        <f aca="false">IFERROR(Schedule!D65,"")</f>
        <v>0</v>
      </c>
      <c r="F83" s="53" t="n">
        <f aca="false">IFERROR(Schedule!E65,"")</f>
        <v>0</v>
      </c>
    </row>
    <row r="84" customFormat="false" ht="18" hidden="false" customHeight="true" outlineLevel="0" collapsed="false">
      <c r="B84" s="46" t="n">
        <f aca="false">IFERROR(Schedule!A66,"")</f>
        <v>0</v>
      </c>
      <c r="C84" s="47" t="n">
        <f aca="false">IFERROR(Schedule!B66,"")</f>
        <v>0</v>
      </c>
      <c r="D84" s="48" t="n">
        <f aca="false">IFERROR(Schedule!C66,"")</f>
        <v>0</v>
      </c>
      <c r="E84" s="49" t="n">
        <f aca="false">IFERROR(Schedule!D66,"")</f>
        <v>0</v>
      </c>
      <c r="F84" s="49" t="n">
        <f aca="false">IFERROR(Schedule!E66,"")</f>
        <v>0</v>
      </c>
    </row>
    <row r="85" customFormat="false" ht="18" hidden="false" customHeight="true" outlineLevel="0" collapsed="false">
      <c r="B85" s="50" t="n">
        <f aca="false">IFERROR(Schedule!A67,"")</f>
        <v>0</v>
      </c>
      <c r="C85" s="51" t="n">
        <f aca="false">IFERROR(Schedule!B67,"")</f>
        <v>0</v>
      </c>
      <c r="D85" s="52" t="n">
        <f aca="false">IFERROR(Schedule!C67,"")</f>
        <v>0</v>
      </c>
      <c r="E85" s="53" t="n">
        <f aca="false">IFERROR(Schedule!D67,"")</f>
        <v>0</v>
      </c>
      <c r="F85" s="53" t="n">
        <f aca="false">IFERROR(Schedule!E67,"")</f>
        <v>0</v>
      </c>
    </row>
    <row r="87" customFormat="false" ht="9.75" hidden="false" customHeight="true" outlineLevel="0" collapsed="false"/>
    <row r="88" customFormat="false" ht="19.5" hidden="false" customHeight="true" outlineLevel="0" collapsed="false">
      <c r="B88" s="8" t="s">
        <v>57</v>
      </c>
      <c r="C88" s="8"/>
      <c r="D88" s="8"/>
      <c r="E88" s="8"/>
      <c r="F88" s="8"/>
    </row>
  </sheetData>
  <mergeCells count="4">
    <mergeCell ref="B2:F2"/>
    <mergeCell ref="B4:F4"/>
    <mergeCell ref="B9:F9"/>
    <mergeCell ref="B88:F8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9490"/>
    <pageSetUpPr fitToPage="false"/>
  </sheetPr>
  <dimension ref="A2:J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8" min="4" style="0" width="14"/>
    <col collapsed="false" customWidth="true" hidden="false" outlineLevel="0" max="10" min="9" style="0" width="10"/>
  </cols>
  <sheetData>
    <row r="2" customFormat="false" ht="36" hidden="false" customHeight="true" outlineLevel="0" collapsed="false">
      <c r="A2" s="54" t="s">
        <v>58</v>
      </c>
      <c r="B2" s="54"/>
      <c r="C2" s="54"/>
      <c r="D2" s="54"/>
      <c r="E2" s="54"/>
      <c r="F2" s="54"/>
      <c r="G2" s="54"/>
      <c r="H2" s="54"/>
      <c r="I2" s="54"/>
      <c r="J2" s="54"/>
    </row>
    <row r="3" customFormat="false" ht="3.75" hidden="false" customHeight="true" outlineLevel="0" collapsed="false">
      <c r="A3" s="10"/>
      <c r="B3" s="10"/>
      <c r="C3" s="10"/>
      <c r="D3" s="10"/>
      <c r="E3" s="10"/>
      <c r="F3" s="10"/>
      <c r="G3" s="10"/>
      <c r="H3" s="10"/>
      <c r="I3" s="10"/>
      <c r="J3" s="10"/>
    </row>
    <row r="4" customFormat="false" ht="7.5" hidden="false" customHeight="true" outlineLevel="0" collapsed="false">
      <c r="A4" s="55" t="n">
        <v>23</v>
      </c>
      <c r="B4" s="55"/>
      <c r="C4" s="55" t="n">
        <v>1995.07</v>
      </c>
      <c r="D4" s="55" t="n">
        <v>5828.85</v>
      </c>
      <c r="E4" s="55"/>
      <c r="F4" s="55"/>
      <c r="G4" s="55"/>
      <c r="H4" s="55"/>
      <c r="I4" s="55"/>
      <c r="J4" s="55"/>
    </row>
    <row r="5" customFormat="false" ht="21.75" hidden="false" customHeight="true" outlineLevel="0" collapsed="false">
      <c r="A5" s="31" t="s">
        <v>52</v>
      </c>
      <c r="B5" s="31" t="s">
        <v>53</v>
      </c>
      <c r="C5" s="31" t="s">
        <v>54</v>
      </c>
      <c r="D5" s="31" t="s">
        <v>59</v>
      </c>
      <c r="E5" s="31" t="s">
        <v>60</v>
      </c>
      <c r="F5" s="31" t="s">
        <v>61</v>
      </c>
      <c r="G5" s="31" t="s">
        <v>62</v>
      </c>
      <c r="H5" s="31" t="s">
        <v>63</v>
      </c>
      <c r="I5" s="31" t="s">
        <v>64</v>
      </c>
      <c r="J5" s="31" t="s">
        <v>65</v>
      </c>
    </row>
    <row r="7" customFormat="false" ht="15" hidden="false" customHeight="false" outlineLevel="0" collapsed="false">
      <c r="H7" s="48" t="n">
        <v>457.52</v>
      </c>
      <c r="I7" s="46" t="n">
        <v>1</v>
      </c>
      <c r="J7" s="46" t="n">
        <v>9</v>
      </c>
    </row>
    <row r="8" customFormat="false" ht="18" hidden="false" customHeight="true" outlineLevel="0" collapsed="false">
      <c r="A8" s="46" t="n">
        <v>1</v>
      </c>
      <c r="B8" s="47" t="n">
        <v>46082</v>
      </c>
      <c r="C8" s="48" t="n">
        <v>13858.65</v>
      </c>
      <c r="D8" s="49" t="n">
        <v>198.65</v>
      </c>
      <c r="E8" s="49" t="n">
        <v>198.65</v>
      </c>
      <c r="F8" s="56" t="n">
        <v>485</v>
      </c>
      <c r="H8" s="48" t="n">
        <v>379.64</v>
      </c>
      <c r="I8" s="46" t="n">
        <v>2</v>
      </c>
      <c r="J8" s="46" t="n">
        <v>13</v>
      </c>
    </row>
    <row r="9" customFormat="false" ht="18" hidden="false" customHeight="true" outlineLevel="0" collapsed="false">
      <c r="A9" s="50" t="n">
        <v>2</v>
      </c>
      <c r="B9" s="51" t="n">
        <v>46113</v>
      </c>
      <c r="C9" s="52" t="n">
        <v>13206.12</v>
      </c>
      <c r="D9" s="53" t="n">
        <v>187.47</v>
      </c>
      <c r="E9" s="53" t="n">
        <v>386.12</v>
      </c>
      <c r="F9" s="57" t="n">
        <v>485</v>
      </c>
      <c r="H9" s="48" t="n">
        <v>1157.91</v>
      </c>
      <c r="I9" s="46" t="n">
        <v>3</v>
      </c>
      <c r="J9" s="46" t="n">
        <v>23</v>
      </c>
    </row>
    <row r="10" customFormat="false" ht="18" hidden="false" customHeight="true" outlineLevel="0" collapsed="false">
      <c r="A10" s="46" t="n">
        <v>3</v>
      </c>
      <c r="B10" s="47" t="n">
        <v>46143</v>
      </c>
      <c r="C10" s="48" t="n">
        <v>12542.19</v>
      </c>
      <c r="D10" s="49" t="n">
        <v>176.08</v>
      </c>
      <c r="E10" s="49" t="n">
        <v>562.19</v>
      </c>
      <c r="F10" s="56" t="n">
        <v>485</v>
      </c>
    </row>
    <row r="11" customFormat="false" ht="18" hidden="false" customHeight="true" outlineLevel="0" collapsed="false">
      <c r="A11" s="50" t="n">
        <v>4</v>
      </c>
      <c r="B11" s="51" t="n">
        <v>46174</v>
      </c>
      <c r="C11" s="52" t="n">
        <v>11866.68</v>
      </c>
      <c r="D11" s="53" t="n">
        <v>164.48</v>
      </c>
      <c r="E11" s="53" t="n">
        <v>726.68</v>
      </c>
      <c r="F11" s="57" t="n">
        <v>485</v>
      </c>
    </row>
    <row r="12" customFormat="false" ht="18" hidden="false" customHeight="true" outlineLevel="0" collapsed="false">
      <c r="A12" s="46" t="n">
        <v>5</v>
      </c>
      <c r="B12" s="47" t="n">
        <v>46204</v>
      </c>
      <c r="C12" s="48" t="n">
        <v>11179.35</v>
      </c>
      <c r="D12" s="49" t="n">
        <v>152.68</v>
      </c>
      <c r="E12" s="49" t="n">
        <v>879.35</v>
      </c>
      <c r="F12" s="56" t="n">
        <v>485</v>
      </c>
    </row>
    <row r="13" customFormat="false" ht="18" hidden="false" customHeight="true" outlineLevel="0" collapsed="false">
      <c r="A13" s="50" t="n">
        <v>6</v>
      </c>
      <c r="B13" s="51" t="n">
        <v>46235</v>
      </c>
      <c r="C13" s="52" t="n">
        <v>10480.01</v>
      </c>
      <c r="D13" s="53" t="n">
        <v>140.66</v>
      </c>
      <c r="E13" s="53" t="n">
        <v>1020.01</v>
      </c>
      <c r="F13" s="57" t="n">
        <v>485</v>
      </c>
    </row>
    <row r="14" customFormat="false" ht="18" hidden="false" customHeight="true" outlineLevel="0" collapsed="false">
      <c r="A14" s="46" t="n">
        <v>7</v>
      </c>
      <c r="B14" s="47" t="n">
        <v>46266</v>
      </c>
      <c r="C14" s="48" t="n">
        <v>9768.42</v>
      </c>
      <c r="D14" s="49" t="n">
        <v>128.42</v>
      </c>
      <c r="E14" s="49" t="n">
        <v>1148.42</v>
      </c>
      <c r="F14" s="56" t="n">
        <v>485</v>
      </c>
    </row>
    <row r="15" customFormat="false" ht="18" hidden="false" customHeight="true" outlineLevel="0" collapsed="false">
      <c r="A15" s="50" t="n">
        <v>8</v>
      </c>
      <c r="B15" s="51" t="n">
        <v>46296</v>
      </c>
      <c r="C15" s="52" t="n">
        <v>9044.38</v>
      </c>
      <c r="D15" s="53" t="n">
        <v>115.95</v>
      </c>
      <c r="E15" s="53" t="n">
        <v>1264.38</v>
      </c>
      <c r="F15" s="57" t="n">
        <v>485</v>
      </c>
    </row>
    <row r="16" customFormat="false" ht="18" hidden="false" customHeight="true" outlineLevel="0" collapsed="false">
      <c r="A16" s="46" t="n">
        <v>9</v>
      </c>
      <c r="B16" s="47" t="n">
        <v>46327</v>
      </c>
      <c r="C16" s="48" t="n">
        <v>8495.13</v>
      </c>
      <c r="D16" s="49" t="n">
        <v>103.26</v>
      </c>
      <c r="E16" s="49" t="n">
        <v>1367.64</v>
      </c>
      <c r="F16" s="56" t="n">
        <v>485</v>
      </c>
    </row>
    <row r="17" customFormat="false" ht="18" hidden="false" customHeight="true" outlineLevel="0" collapsed="false">
      <c r="A17" s="50" t="n">
        <v>10</v>
      </c>
      <c r="B17" s="51" t="n">
        <v>46357</v>
      </c>
      <c r="C17" s="52" t="n">
        <v>7869.06</v>
      </c>
      <c r="D17" s="53" t="n">
        <v>93.93</v>
      </c>
      <c r="E17" s="53" t="n">
        <v>1461.58</v>
      </c>
      <c r="F17" s="57" t="n">
        <v>485</v>
      </c>
    </row>
    <row r="18" customFormat="false" ht="18" hidden="false" customHeight="true" outlineLevel="0" collapsed="false">
      <c r="A18" s="46" t="n">
        <v>11</v>
      </c>
      <c r="B18" s="47" t="n">
        <v>46388</v>
      </c>
      <c r="C18" s="48" t="n">
        <v>7233.82</v>
      </c>
      <c r="D18" s="49" t="n">
        <v>84.76</v>
      </c>
      <c r="E18" s="49" t="n">
        <v>1546.34</v>
      </c>
      <c r="F18" s="56" t="n">
        <v>485</v>
      </c>
    </row>
    <row r="19" customFormat="false" ht="18" hidden="false" customHeight="true" outlineLevel="0" collapsed="false">
      <c r="A19" s="50" t="n">
        <v>12</v>
      </c>
      <c r="B19" s="51" t="n">
        <v>46419</v>
      </c>
      <c r="C19" s="52" t="n">
        <v>6589.28</v>
      </c>
      <c r="D19" s="53" t="n">
        <v>75.45</v>
      </c>
      <c r="E19" s="53" t="n">
        <v>1621.79</v>
      </c>
      <c r="F19" s="57" t="n">
        <v>485</v>
      </c>
    </row>
    <row r="20" customFormat="false" ht="18" hidden="false" customHeight="true" outlineLevel="0" collapsed="false">
      <c r="A20" s="46" t="n">
        <v>13</v>
      </c>
      <c r="B20" s="47" t="n">
        <v>46447</v>
      </c>
      <c r="C20" s="48" t="n">
        <v>6010.64</v>
      </c>
      <c r="D20" s="49" t="n">
        <v>66</v>
      </c>
      <c r="E20" s="49" t="n">
        <v>1687.79</v>
      </c>
      <c r="F20" s="56" t="n">
        <v>485</v>
      </c>
    </row>
    <row r="21" customFormat="false" ht="18" hidden="false" customHeight="true" outlineLevel="0" collapsed="false">
      <c r="A21" s="50" t="n">
        <v>14</v>
      </c>
      <c r="B21" s="51" t="n">
        <v>46478</v>
      </c>
      <c r="C21" s="52" t="n">
        <v>5403.24</v>
      </c>
      <c r="D21" s="53" t="n">
        <v>57.6</v>
      </c>
      <c r="E21" s="53" t="n">
        <v>1745.4</v>
      </c>
      <c r="F21" s="57" t="n">
        <v>485</v>
      </c>
    </row>
    <row r="22" customFormat="false" ht="18" hidden="false" customHeight="true" outlineLevel="0" collapsed="false">
      <c r="A22" s="46" t="n">
        <v>15</v>
      </c>
      <c r="B22" s="47" t="n">
        <v>46508</v>
      </c>
      <c r="C22" s="48" t="n">
        <v>4790.03</v>
      </c>
      <c r="D22" s="49" t="n">
        <v>51.78</v>
      </c>
      <c r="E22" s="49" t="n">
        <v>1797.18</v>
      </c>
      <c r="F22" s="56" t="n">
        <v>485</v>
      </c>
    </row>
    <row r="23" customFormat="false" ht="18" hidden="false" customHeight="true" outlineLevel="0" collapsed="false">
      <c r="A23" s="50" t="n">
        <v>16</v>
      </c>
      <c r="B23" s="51" t="n">
        <v>46539</v>
      </c>
      <c r="C23" s="52" t="n">
        <v>4170.93</v>
      </c>
      <c r="D23" s="53" t="n">
        <v>45.9</v>
      </c>
      <c r="E23" s="53" t="n">
        <v>1843.08</v>
      </c>
      <c r="F23" s="57" t="n">
        <v>485</v>
      </c>
    </row>
    <row r="24" customFormat="false" ht="18" hidden="false" customHeight="true" outlineLevel="0" collapsed="false">
      <c r="A24" s="46" t="n">
        <v>17</v>
      </c>
      <c r="B24" s="47" t="n">
        <v>46569</v>
      </c>
      <c r="C24" s="48" t="n">
        <v>3545.9</v>
      </c>
      <c r="D24" s="49" t="n">
        <v>39.97</v>
      </c>
      <c r="E24" s="49" t="n">
        <v>1883.05</v>
      </c>
      <c r="F24" s="56" t="n">
        <v>485</v>
      </c>
    </row>
    <row r="25" customFormat="false" ht="18" hidden="false" customHeight="true" outlineLevel="0" collapsed="false">
      <c r="A25" s="50" t="n">
        <v>18</v>
      </c>
      <c r="B25" s="51" t="n">
        <v>46600</v>
      </c>
      <c r="C25" s="52" t="n">
        <v>2914.88</v>
      </c>
      <c r="D25" s="53" t="n">
        <v>33.98</v>
      </c>
      <c r="E25" s="53" t="n">
        <v>1917.03</v>
      </c>
      <c r="F25" s="57" t="n">
        <v>485</v>
      </c>
    </row>
    <row r="26" customFormat="false" ht="18" hidden="false" customHeight="true" outlineLevel="0" collapsed="false">
      <c r="A26" s="46" t="n">
        <v>19</v>
      </c>
      <c r="B26" s="47" t="n">
        <v>46631</v>
      </c>
      <c r="C26" s="48" t="n">
        <v>2277.82</v>
      </c>
      <c r="D26" s="49" t="n">
        <v>27.93</v>
      </c>
      <c r="E26" s="49" t="n">
        <v>1944.97</v>
      </c>
      <c r="F26" s="56" t="n">
        <v>485</v>
      </c>
    </row>
    <row r="27" customFormat="false" ht="18" hidden="false" customHeight="true" outlineLevel="0" collapsed="false">
      <c r="A27" s="50" t="n">
        <v>20</v>
      </c>
      <c r="B27" s="51" t="n">
        <v>46661</v>
      </c>
      <c r="C27" s="52" t="n">
        <v>1634.65</v>
      </c>
      <c r="D27" s="53" t="n">
        <v>21.83</v>
      </c>
      <c r="E27" s="53" t="n">
        <v>1966.8</v>
      </c>
      <c r="F27" s="57" t="n">
        <v>485</v>
      </c>
    </row>
    <row r="28" customFormat="false" ht="18" hidden="false" customHeight="true" outlineLevel="0" collapsed="false">
      <c r="A28" s="46" t="n">
        <v>21</v>
      </c>
      <c r="B28" s="47" t="n">
        <v>46692</v>
      </c>
      <c r="C28" s="48" t="n">
        <v>985.31</v>
      </c>
      <c r="D28" s="49" t="n">
        <v>15.67</v>
      </c>
      <c r="E28" s="49" t="n">
        <v>1982.46</v>
      </c>
      <c r="F28" s="56" t="n">
        <v>485</v>
      </c>
    </row>
    <row r="29" customFormat="false" ht="18" hidden="false" customHeight="true" outlineLevel="0" collapsed="false">
      <c r="A29" s="50" t="n">
        <v>22</v>
      </c>
      <c r="B29" s="51" t="n">
        <v>46722</v>
      </c>
      <c r="C29" s="52" t="n">
        <v>329.75</v>
      </c>
      <c r="D29" s="53" t="n">
        <v>9.44</v>
      </c>
      <c r="E29" s="53" t="n">
        <v>1991.91</v>
      </c>
      <c r="F29" s="57" t="n">
        <v>485</v>
      </c>
    </row>
    <row r="30" customFormat="false" ht="18" hidden="false" customHeight="true" outlineLevel="0" collapsed="false">
      <c r="A30" s="46" t="n">
        <v>23</v>
      </c>
      <c r="B30" s="47" t="n">
        <v>46753</v>
      </c>
      <c r="C30" s="48" t="n">
        <v>0</v>
      </c>
      <c r="D30" s="49" t="n">
        <v>3.16</v>
      </c>
      <c r="E30" s="49" t="n">
        <v>1995.07</v>
      </c>
      <c r="F30" s="56" t="n">
        <v>485</v>
      </c>
    </row>
    <row r="33" customFormat="false" ht="36" hidden="false" customHeight="true" outlineLevel="0" collapsed="false">
      <c r="A33" s="58" t="s">
        <v>66</v>
      </c>
      <c r="B33" s="58"/>
      <c r="C33" s="58"/>
      <c r="D33" s="58"/>
      <c r="E33" s="58"/>
      <c r="F33" s="58"/>
      <c r="G33" s="58"/>
      <c r="H33" s="58"/>
      <c r="I33" s="58"/>
      <c r="J33" s="58"/>
    </row>
  </sheetData>
  <mergeCells count="2">
    <mergeCell ref="A2:J2"/>
    <mergeCell ref="A33:J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C1C30"/>
    <pageSetUpPr fitToPage="false"/>
  </sheetPr>
  <dimension ref="A1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5"/>
    <col collapsed="false" customWidth="true" hidden="false" outlineLevel="0" max="3" min="3" style="0" width="4"/>
  </cols>
  <sheetData>
    <row r="1" customFormat="false" ht="9.75" hidden="false" customHeight="true" outlineLevel="0" collapsed="false"/>
    <row r="2" customFormat="false" ht="51.75" hidden="false" customHeight="true" outlineLevel="0" collapsed="false">
      <c r="A2" s="1"/>
      <c r="B2" s="59" t="s">
        <v>67</v>
      </c>
      <c r="C2" s="1"/>
    </row>
    <row r="3" customFormat="false" ht="6" hidden="false" customHeight="true" outlineLevel="0" collapsed="false">
      <c r="A3" s="10"/>
      <c r="B3" s="10"/>
      <c r="C3" s="10"/>
    </row>
    <row r="4" customFormat="false" ht="31.5" hidden="false" customHeight="true" outlineLevel="0" collapsed="false">
      <c r="B4" s="60" t="s">
        <v>68</v>
      </c>
    </row>
    <row r="5" customFormat="false" ht="7.5" hidden="false" customHeight="true" outlineLevel="0" collapsed="false"/>
    <row r="6" customFormat="false" ht="27.75" hidden="false" customHeight="true" outlineLevel="0" collapsed="false">
      <c r="B6" s="6" t="s">
        <v>69</v>
      </c>
    </row>
    <row r="7" customFormat="false" ht="27.75" hidden="false" customHeight="true" outlineLevel="0" collapsed="false">
      <c r="B7" s="6" t="s">
        <v>70</v>
      </c>
    </row>
    <row r="8" customFormat="false" ht="27.75" hidden="false" customHeight="true" outlineLevel="0" collapsed="false">
      <c r="B8" s="6" t="s">
        <v>71</v>
      </c>
    </row>
    <row r="9" customFormat="false" ht="27.75" hidden="false" customHeight="true" outlineLevel="0" collapsed="false">
      <c r="B9" s="6" t="s">
        <v>72</v>
      </c>
    </row>
    <row r="10" customFormat="false" ht="27.75" hidden="false" customHeight="true" outlineLevel="0" collapsed="false">
      <c r="B10" s="6" t="s">
        <v>73</v>
      </c>
    </row>
    <row r="11" customFormat="false" ht="7.5" hidden="false" customHeight="true" outlineLevel="0" collapsed="false"/>
    <row r="12" customFormat="false" ht="36" hidden="false" customHeight="true" outlineLevel="0" collapsed="false">
      <c r="B12" s="61" t="s">
        <v>74</v>
      </c>
    </row>
    <row r="13" customFormat="false" ht="7.5" hidden="false" customHeight="true" outlineLevel="0" collapsed="false"/>
    <row r="14" customFormat="false" ht="31.5" hidden="false" customHeight="true" outlineLevel="0" collapsed="false">
      <c r="B14" s="4" t="s">
        <v>75</v>
      </c>
    </row>
    <row r="15" customFormat="false" ht="27.75" hidden="false" customHeight="true" outlineLevel="0" collapsed="false">
      <c r="B15" s="62" t="s">
        <v>76</v>
      </c>
    </row>
    <row r="16" customFormat="false" ht="27.75" hidden="false" customHeight="true" outlineLevel="0" collapsed="false">
      <c r="B16" s="63" t="s">
        <v>77</v>
      </c>
    </row>
    <row r="17" customFormat="false" ht="7.5" hidden="false" customHeight="true" outlineLevel="0" collapsed="false"/>
    <row r="18" customFormat="false" ht="27.75" hidden="false" customHeight="true" outlineLevel="0" collapsed="false">
      <c r="B18" s="64" t="s">
        <v>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2026-03-23T18:22:15Z</dcterms:created>
  <dc:creator>openpyxl</dc:creator>
  <dc:description/>
  <dc:language>en-US</dc:language>
  <cp:lastModifiedBy/>
  <dcterms:modified xsi:type="dcterms:W3CDTF">2026-03-23T18:22:15Z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